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4c52be517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dd490b95c82f4027"/>
    <x:sheet xmlns:r="http://schemas.openxmlformats.org/officeDocument/2006/relationships" name="Inputs" sheetId="2" r:id="R273d787aab234310"/>
    <x:sheet xmlns:r="http://schemas.openxmlformats.org/officeDocument/2006/relationships" name="Sources" sheetId="3" r:id="R4a8fc5b7b35d4e14"/>
    <x:sheet xmlns:r="http://schemas.openxmlformats.org/officeDocument/2006/relationships" name="Read me" sheetId="4" r:id="R8353bb7b55314606"/>
    <x:sheet xmlns:r="http://schemas.openxmlformats.org/officeDocument/2006/relationships" name="Chart data" sheetId="5" r:id="R80f50b42a4cd4ac4"/>
    <x:sheet xmlns:r="http://schemas.openxmlformats.org/officeDocument/2006/relationships" name="Annual levels" sheetId="6" r:id="Rdac76946f6d84b5e"/>
    <x:sheet xmlns:r="http://schemas.openxmlformats.org/officeDocument/2006/relationships" name="Coverage" sheetId="7" r:id="R65077d04476f488e"/>
    <x:sheet xmlns:r="http://schemas.openxmlformats.org/officeDocument/2006/relationships" name="Previous inputs" sheetId="8" r:id="R6d405389c0694e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8">
    <x:numFmt numFmtId="200" formatCode="#,##0.00"/>
    <x:numFmt numFmtId="201" formatCode="#,##0"/>
    <x:numFmt numFmtId="202" formatCode="#,##0;(#,##0);0"/>
    <x:numFmt numFmtId="203" formatCode="+0.0%;-0.0%;0.0%"/>
    <x:numFmt numFmtId="204" formatCode="+0.00%;-0.00%;0.00%"/>
    <x:numFmt numFmtId="205" formatCode="0"/>
    <x:numFmt numFmtId="206" formatCode="#,##0&quot; [1]&quot;;(#,##0)&quot; [1]&quot;;0&quot; [1]&quot;"/>
    <x:numFmt numFmtId="207" formatCode="+0.0%&quot; [1]&quot;;-0.0%&quot; [1]&quot;;0.0%&quot; [1]&quot;"/>
    <x:numFmt numFmtId="208" formatCode="#,##0&quot; [2]&quot;;(#,##0)&quot; [2]&quot;;0&quot; [2]&quot;"/>
    <x:numFmt numFmtId="209" formatCode="+0.0%&quot; [2]&quot;;-0.0%&quot; [2]&quot;;0.0%&quot; [2]&quot;"/>
    <x:numFmt numFmtId="210" formatCode="#,##0.00&quot; [1]&quot;"/>
    <x:numFmt numFmtId="211" formatCode="#,##0.00&quot; [2]&quot;"/>
    <x:numFmt numFmtId="212" formatCode="0.00%"/>
    <x:numFmt numFmtId="213" formatCode="0.00%&quot; [2]&quot;"/>
    <x:numFmt numFmtId="214" formatCode="#,##0&quot; [1]&quot;"/>
    <x:numFmt numFmtId="215" formatCode="#,##0&quot; [2]&quot;"/>
    <x:numFmt numFmtId="216" formatCode="0.0%"/>
    <x:numFmt numFmtId="217" formatCode="0.0%&quot; [2]&quot;"/>
  </x:numFmts>
  <x:fonts count="50">
    <x:font>
      <x:sz val="11"/>
      <x:name val="Carlito"/>
    </x:font>
    <x:font>
      <x:sz val="11"/>
      <x:name val="Calibri"/>
    </x:font>
    <x:font>
      <x:sz val="11"/>
      <x:color rgb="FF243746"/>
      <x:name val="Calibri"/>
    </x:font>
    <x:font>
      <x:b/>
      <x:sz val="11"/>
      <x:color rgb="FFFFFFFF"/>
      <x:name val="Calibri"/>
    </x:font>
    <x:font>
      <x:b/>
      <x:sz val="11"/>
      <x:color rgb="FF243746"/>
      <x:name val="Calibri"/>
    </x:font>
    <x:font>
      <x:b/>
      <x:sz val="14"/>
      <x:color rgb="FFFFFFFF"/>
      <x:name val="Calibri"/>
    </x:font>
    <x:font>
      <x:i/>
      <x:sz val="11"/>
      <x:color rgb="FF243B53"/>
      <x:name val="Calibri"/>
    </x:font>
    <x:font>
      <x:b/>
      <x:sz val="11"/>
      <x:color rgb="FF243B53"/>
      <x:name val="Calibri"/>
    </x:font>
    <x:font>
      <x:i/>
      <x:sz val="9"/>
      <x:color rgb="FF243B53"/>
      <x:name val="Calibri"/>
    </x:font>
    <x:font>
      <x:b/>
      <x:sz val="13"/>
      <x:color rgb="FFFFFFFF"/>
      <x:name val="Calibri"/>
    </x:font>
    <x:font>
      <x:b/>
      <x:sz val="10"/>
      <x:color rgb="FF243B53"/>
      <x:name val="Calibri"/>
    </x:font>
    <x:font>
      <x:sz val="10"/>
      <x:color rgb="FF243B53"/>
      <x:name val="Calibri"/>
    </x:font>
    <x:font>
      <x:sz val="10"/>
      <x:color rgb="FF243B53"/>
      <x:name val="Carlito"/>
    </x:font>
    <x:font>
      <x:i/>
      <x:sz val="10"/>
      <x:color rgb="FF243B53"/>
      <x:name val="Calibri"/>
    </x:font>
    <x:font>
      <x:b/>
      <x:sz val="16"/>
      <x:color rgb="FFFFFFFF"/>
      <x:name val="Calibri"/>
    </x:font>
    <x:font>
      <x:b/>
      <x:sz val="16"/>
      <x:color rgb="FFFFFFFF"/>
      <x:name val="Carlito"/>
    </x:font>
    <x:font>
      <x:i/>
      <x:sz val="10"/>
      <x:color rgb="FF243B53"/>
      <x:name val="Carlito"/>
    </x:font>
    <x:font>
      <x:b/>
      <x:sz val="11"/>
      <x:color rgb="FFFFFFFF"/>
      <x:name val="Carlito"/>
    </x:font>
    <x:font>
      <x:b/>
      <x:sz val="10"/>
      <x:color rgb="FF243B53"/>
      <x:name val="Carlito"/>
    </x:font>
    <x:font>
      <x:b/>
      <x:sz val="9"/>
      <x:color rgb="FF243B53"/>
      <x:name val="Calibri"/>
    </x:font>
    <x:font>
      <x:b/>
      <x:sz val="9"/>
      <x:color rgb="FF243B53"/>
      <x:name val="Carlito"/>
    </x:font>
    <x:font>
      <x:i/>
      <x:sz val="9"/>
      <x:color rgb="FF697C8C"/>
      <x:name val="Calibri"/>
    </x:font>
    <x:font>
      <x:sz val="9"/>
      <x:color rgb="FF697C8C"/>
      <x:name val="Calibri"/>
    </x:font>
    <x:font>
      <x:sz val="9"/>
      <x:color rgb="FF697C8C"/>
      <x:name val="Carlito"/>
    </x:font>
    <x:font>
      <x:b/>
      <x:sz val="13"/>
      <x:color rgb="FFFFFFFF"/>
      <x:name val="Carlito"/>
    </x:font>
    <x:font>
      <x:b/>
      <x:sz val="10"/>
      <x:color rgb="FFFFFFFF"/>
      <x:name val="Calibri"/>
    </x:font>
    <x:font>
      <x:b/>
      <x:sz val="10"/>
      <x:color rgb="FFFFFFFF"/>
      <x:name val="Carlito"/>
    </x:font>
    <x:font>
      <x:i/>
      <x:sz val="9"/>
      <x:color rgb="FF697C8C"/>
      <x:name val="Carlito"/>
    </x:font>
    <x:font>
      <x:i/>
      <x:sz val="10"/>
      <x:color rgb="FF526777"/>
      <x:name val="Calibri"/>
    </x:font>
    <x:font>
      <x:b/>
      <x:sz val="10"/>
      <x:color rgb="FF173A5E"/>
      <x:name val="Calibri"/>
    </x:font>
    <x:font>
      <x:b/>
      <x:sz val="9"/>
      <x:color rgb="FF173A5E"/>
      <x:name val="Calibri"/>
    </x:font>
    <x:font>
      <x:i/>
      <x:sz val="9"/>
      <x:color rgb="FF526777"/>
      <x:name val="Calibri"/>
    </x:font>
    <x:font>
      <x:sz val="9"/>
      <x:color rgb="FF526777"/>
      <x:name val="Calibri"/>
    </x:font>
    <x:font>
      <x:b/>
      <x:sz val="9"/>
      <x:color rgb="FF526777"/>
      <x:name val="Calibri"/>
    </x:font>
    <x:font>
      <x:b/>
      <x:i/>
      <x:sz val="10"/>
      <x:color rgb="FFFFFFFF"/>
      <x:name val="Calibri"/>
    </x:font>
    <x:font>
      <x:sz val="10"/>
      <x:color rgb="FF526777"/>
      <x:name val="Calibri"/>
    </x:font>
    <x:font>
      <x:sz val="10"/>
      <x:color rgb="FF243B53"/>
      <x:name val="Calibri"/>
    </x:font>
    <x:font>
      <x:sz val="10"/>
      <x:color rgb="FF243B53"/>
      <x:name val="Calibri"/>
    </x:font>
    <x:font>
      <x:b/>
      <x:sz val="10"/>
      <x:color rgb="FF243B53"/>
      <x:name val="Calibri"/>
    </x:font>
    <x:font>
      <x:i/>
      <x:sz val="9"/>
      <x:color rgb="FF526777"/>
      <x:name val="Calibri"/>
    </x:font>
    <x:font>
      <x:sz val="9"/>
      <x:color rgb="FF526777"/>
      <x:name val="Calibri"/>
    </x:font>
    <x:font>
      <x:b/>
      <x:sz val="11"/>
      <x:color rgb="FF173A5E"/>
      <x:name val="Calibri"/>
    </x:font>
    <x:font>
      <x:i/>
      <x:sz val="11"/>
      <x:color rgb="FF173A5E"/>
      <x:name val="Calibri"/>
    </x:font>
    <x:font>
      <x:sz val="11"/>
      <x:color rgb="FF173A5E"/>
      <x:name val="Calibri"/>
    </x:font>
    <x:font>
      <x:b/>
      <x:i/>
      <x:sz val="11"/>
      <x:color rgb="FF173A5E"/>
      <x:name val="Calibri"/>
    </x:font>
    <x:font>
      <x:i/>
      <x:sz val="10"/>
      <x:color rgb="FF173A5E"/>
      <x:name val="Calibri"/>
    </x:font>
    <x:font>
      <x:b/>
      <x:i/>
      <x:sz val="10"/>
      <x:color rgb="FF173A5E"/>
      <x:name val="Calibri"/>
    </x:font>
    <x:font>
      <x:i/>
      <x:sz val="9"/>
      <x:color rgb="FF173A5E"/>
      <x:name val="Calibri"/>
    </x:font>
    <x:font>
      <x:sz val="9"/>
      <x:color rgb="FF173A5E"/>
      <x:name val="Calibri"/>
    </x:font>
    <x:font>
      <x:sz val="10"/>
      <x:color rgb="FF173A5E"/>
      <x:name val="Calibri"/>
    </x:font>
  </x:fonts>
  <x:fills count="3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0F766E"/>
      </x:patternFill>
    </x:fill>
    <x:fill>
      <x:patternFill patternType="solid">
        <x:fgColor rgb="FFFFF0C2"/>
      </x:patternFill>
    </x:fill>
    <x:fill>
      <x:patternFill patternType="solid">
        <x:fgColor rgb="FFEFF5F8"/>
      </x:patternFill>
    </x:fill>
    <x:fill>
      <x:patternFill patternType="solid">
        <x:fgColor rgb="FF173A5E"/>
      </x:patternFill>
    </x:fill>
    <x:fill>
      <x:patternFill patternType="solid">
        <x:fgColor rgb="FFEDF4F7"/>
      </x:patternFill>
    </x:fill>
    <x:fill>
      <x:patternFill patternType="solid">
        <x:fgColor rgb="FF188577"/>
      </x:patternFill>
    </x:fill>
    <x:fill>
      <x:patternFill patternType="solid">
        <x:fgColor rgb="FFFFF1C2"/>
      </x:patternFill>
    </x:fill>
    <x:fill>
      <x:patternFill patternType="solid">
        <x:fgColor rgb="FFFFFFFF"/>
      </x:patternFill>
    </x:fill>
    <x:fill>
      <x:patternFill patternType="solid">
        <x:fgColor rgb="FF173A5E"/>
      </x:patternFill>
    </x:fill>
    <x:fill>
      <x:patternFill patternType="solid">
        <x:fgColor rgb="FFEDF4F7"/>
      </x:patternFill>
    </x:fill>
    <x:fill>
      <x:patternFill patternType="solid">
        <x:fgColor rgb="FF137F75"/>
      </x:patternFill>
    </x:fill>
    <x:fill>
      <x:patternFill patternType="solid">
        <x:fgColor rgb="FFE9F5F0"/>
      </x:patternFill>
    </x:fill>
    <x:fill>
      <x:patternFill patternType="solid">
        <x:fgColor rgb="FFF3F9F6"/>
      </x:patternFill>
    </x:fill>
    <x:fill>
      <x:patternFill patternType="solid">
        <x:fgColor rgb="FFFFF2CC"/>
      </x:patternFill>
    </x:fill>
    <x:fill>
      <x:patternFill patternType="solid">
        <x:fgColor rgb="FFFFF8E8"/>
      </x:patternFill>
    </x:fill>
    <x:fill>
      <x:patternFill patternType="solid">
        <x:fgColor rgb="FFE1EAF0"/>
      </x:patternFill>
    </x:fill>
    <x:fill>
      <x:patternFill patternType="solid">
        <x:fgColor rgb="FFE3EDF5"/>
      </x:patternFill>
    </x:fill>
    <x:fill>
      <x:patternFill patternType="solid">
        <x:fgColor rgb="FFDEEFE7"/>
      </x:patternFill>
    </x:fill>
    <x:fill>
      <x:patternFill patternType="solid">
        <x:fgColor rgb="FF173A5E"/>
      </x:patternFill>
    </x:fill>
    <x:fill>
      <x:patternFill patternType="solid">
        <x:fgColor rgb="FFEEF5F8"/>
      </x:patternFill>
    </x:fill>
    <x:fill>
      <x:patternFill patternType="solid">
        <x:fgColor rgb="FF0F766E"/>
      </x:patternFill>
    </x:fill>
    <x:fill>
      <x:patternFill patternType="solid">
        <x:fgColor rgb="FFFFFFFF"/>
      </x:patternFill>
    </x:fill>
    <x:fill>
      <x:patternFill patternType="solid">
        <x:fgColor rgb="FFD7E3EA"/>
      </x:patternFill>
    </x:fill>
    <x:fill>
      <x:patternFill patternType="solid">
        <x:fgColor rgb="FFFFF2C6"/>
      </x:patternFill>
    </x:fill>
    <x:fill>
      <x:patternFill patternType="solid">
        <x:fgColor rgb="FFFCE1D4"/>
      </x:patternFill>
    </x:fill>
    <x:fill>
      <x:patternFill patternType="solid">
        <x:fgColor rgb="FF173A5E"/>
      </x:patternFill>
    </x:fill>
    <x:fill>
      <x:patternFill patternType="solid">
        <x:fgColor rgb="FFEDF4F7"/>
      </x:patternFill>
    </x:fill>
    <x:fill>
      <x:patternFill patternType="solid">
        <x:fgColor rgb="FF107D76"/>
      </x:patternFill>
    </x:fill>
    <x:fill>
      <x:patternFill patternType="solid">
        <x:fgColor rgb="FFD8E5EB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FBE2D5"/>
      </x:patternFill>
    </x:fill>
  </x:fills>
  <x:borders count="2">
    <x:border/>
    <x:border/>
  </x:borders>
  <x:cellStyleXfs count="1">
    <x:xf numFmtId="0" fontId="0" fillId="0" borderId="0"/>
  </x:cellStyleXfs>
  <x:cellXfs count="82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2" borderId="1" xfId="0" applyNumberFormat="1" applyFont="1" applyFill="1" applyBorder="1"/>
    <x:xf numFmtId="0" fontId="2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200" fontId="2" fillId="0" borderId="0" xfId="0" applyNumberFormat="1" applyFont="1" applyFill="1" applyBorder="1"/>
    <x:xf numFmtId="200" fontId="2" fillId="0" borderId="1" xfId="0" applyNumberFormat="1" applyFont="1" applyFill="1" applyBorder="1"/>
    <x:xf numFmtId="201" fontId="2" fillId="0" borderId="0" xfId="0" applyNumberFormat="1" applyFont="1" applyFill="1" applyBorder="1"/>
    <x:xf numFmtId="201" fontId="2" fillId="0" borderId="1" xfId="0" applyNumberFormat="1" applyFont="1" applyFill="1" applyBorder="1"/>
    <x:xf numFmtId="200" fontId="2" fillId="4" borderId="0" xfId="0" applyNumberFormat="1" applyFont="1" applyFill="1" applyBorder="1"/>
    <x:xf numFmtId="201" fontId="2" fillId="4" borderId="0" xfId="0" applyNumberFormat="1" applyFont="1" applyFill="1" applyBorder="1"/>
    <x:xf numFmtId="200" fontId="2" fillId="4" borderId="1" xfId="0" applyNumberFormat="1" applyFont="1" applyFill="1" applyBorder="1"/>
    <x:xf numFmtId="201" fontId="2" fillId="4" borderId="1" xfId="0" applyNumberFormat="1" applyFont="1" applyFill="1" applyBorder="1"/>
    <x:xf numFmtId="0" fontId="2" fillId="5" borderId="0" xfId="0" applyNumberFormat="1" applyFont="1" applyFill="1" applyBorder="1"/>
    <x:xf numFmtId="0" fontId="2" fillId="5" borderId="1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202" fontId="2" fillId="5" borderId="0" xfId="0" applyNumberFormat="1" applyFont="1" applyFill="1" applyBorder="1"/>
    <x:xf numFmtId="202" fontId="2" fillId="0" borderId="0" xfId="0" applyNumberFormat="1" applyFont="1" applyFill="1" applyBorder="1"/>
    <x:xf numFmtId="202" fontId="4" fillId="5" borderId="0" xfId="0" applyNumberFormat="1" applyFont="1" applyFill="1" applyBorder="1"/>
    <x:xf numFmtId="202" fontId="2" fillId="5" borderId="1" xfId="0" applyNumberFormat="1" applyFont="1" applyFill="1" applyBorder="1"/>
    <x:xf numFmtId="202" fontId="2" fillId="0" borderId="1" xfId="0" applyNumberFormat="1" applyFont="1" applyFill="1" applyBorder="1"/>
    <x:xf numFmtId="202" fontId="4" fillId="5" borderId="1" xfId="0" applyNumberFormat="1" applyFont="1" applyFill="1" applyBorder="1"/>
    <x:xf numFmtId="202" fontId="2" fillId="4" borderId="0" xfId="0" applyNumberFormat="1" applyFont="1" applyFill="1" applyBorder="1"/>
    <x:xf numFmtId="202" fontId="2" fillId="4" borderId="1" xfId="0" applyNumberFormat="1" applyFont="1" applyFill="1" applyBorder="1"/>
    <x:xf numFmtId="203" fontId="2" fillId="5" borderId="0" xfId="0" applyNumberFormat="1" applyFont="1" applyFill="1" applyBorder="1"/>
    <x:xf numFmtId="203" fontId="2" fillId="0" borderId="0" xfId="0" applyNumberFormat="1" applyFont="1" applyFill="1" applyBorder="1"/>
    <x:xf numFmtId="203" fontId="4" fillId="5" borderId="0" xfId="0" applyNumberFormat="1" applyFont="1" applyFill="1" applyBorder="1"/>
    <x:xf numFmtId="203" fontId="2" fillId="5" borderId="1" xfId="0" applyNumberFormat="1" applyFont="1" applyFill="1" applyBorder="1"/>
    <x:xf numFmtId="203" fontId="2" fillId="0" borderId="1" xfId="0" applyNumberFormat="1" applyFont="1" applyFill="1" applyBorder="1"/>
    <x:xf numFmtId="203" fontId="4" fillId="5" borderId="1" xfId="0" applyNumberFormat="1" applyFont="1" applyFill="1" applyBorder="1"/>
    <x:xf numFmtId="203" fontId="2" fillId="4" borderId="0" xfId="0" applyNumberFormat="1" applyFont="1" applyFill="1" applyBorder="1"/>
    <x:xf numFmtId="203" fontId="2" fillId="4" borderId="1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3" fillId="6" borderId="0" xfId="0" applyNumberFormat="1" applyFont="1" applyFill="1" applyBorder="1"/>
    <x:xf numFmtId="0" fontId="2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2" fillId="7" borderId="0" xfId="0" applyNumberFormat="1" applyFont="1" applyFill="1" applyBorder="1"/>
    <x:xf numFmtId="0" fontId="6" fillId="7" borderId="0" xfId="0" applyNumberFormat="1" applyFont="1" applyFill="1" applyBorder="1"/>
    <x:xf numFmtId="0" fontId="3" fillId="6" borderId="0" xfId="0" applyNumberFormat="1" applyFont="1" applyFill="1" applyBorder="1" applyAlignment="1">
      <x:alignment horizontal="center"/>
    </x:xf>
    <x:xf numFmtId="0" fontId="3" fillId="8" borderId="0" xfId="0" applyNumberFormat="1" applyFont="1" applyFill="1" applyBorder="1"/>
    <x:xf numFmtId="0" fontId="2" fillId="8" borderId="0" xfId="0" applyNumberFormat="1" applyFont="1" applyFill="1" applyBorder="1"/>
    <x:xf numFmtId="0" fontId="3" fillId="8" borderId="0" xfId="0" applyNumberFormat="1" applyFont="1" applyFill="1" applyBorder="1" applyAlignment="1">
      <x:alignment horizontal="center"/>
    </x:xf>
    <x:xf numFmtId="0" fontId="4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 applyAlignment="1">
      <x:alignment horizontal="left"/>
    </x:xf>
    <x:xf numFmtId="202" fontId="2" fillId="7" borderId="0" xfId="0" applyNumberFormat="1" applyFont="1" applyFill="1" applyBorder="1"/>
    <x:xf numFmtId="203" fontId="2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202" fontId="4" fillId="7" borderId="0" xfId="0" applyNumberFormat="1" applyFont="1" applyFill="1" applyBorder="1"/>
    <x:xf numFmtId="203" fontId="4" fillId="7" borderId="0" xfId="0" applyNumberFormat="1" applyFont="1" applyFill="1" applyBorder="1"/>
    <x:xf numFmtId="0" fontId="2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wrapText="1"/>
    </x:xf>
    <x:xf numFmtId="202" fontId="7" fillId="7" borderId="0" xfId="0" applyNumberFormat="1" applyFont="1" applyFill="1" applyBorder="1"/>
    <x:xf numFmtId="203" fontId="7" fillId="7" borderId="0" xfId="0" applyNumberFormat="1" applyFont="1" applyFill="1" applyBorder="1"/>
    <x:xf numFmtId="0" fontId="7" fillId="9" borderId="0" xfId="0" applyNumberFormat="1" applyFont="1" applyFill="1" applyBorder="1" applyAlignment="1">
      <x:alignment horizontal="center"/>
    </x:xf>
    <x:xf numFmtId="203" fontId="2" fillId="9" borderId="0" xfId="0" applyNumberFormat="1" applyFont="1" applyFill="1" applyBorder="1"/>
    <x:xf numFmtId="203" fontId="4" fillId="9" borderId="0" xfId="0" applyNumberFormat="1" applyFont="1" applyFill="1" applyBorder="1"/>
    <x:xf numFmtId="203" fontId="7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201" fontId="2" fillId="7" borderId="0" xfId="0" applyNumberFormat="1" applyFont="1" applyFill="1" applyBorder="1"/>
    <x:xf numFmtId="201" fontId="4" fillId="5" borderId="0" xfId="0" applyNumberFormat="1" applyFont="1" applyFill="1" applyBorder="1"/>
    <x:xf numFmtId="201" fontId="7" fillId="7" borderId="0" xfId="0" applyNumberFormat="1" applyFont="1" applyFill="1" applyBorder="1"/>
    <x:xf numFmtId="201" fontId="7" fillId="7" borderId="0" xfId="0" applyNumberFormat="1" applyFont="1" applyFill="1" applyBorder="1" applyAlignment="1">
      <x:alignment wrapText="1"/>
    </x:xf>
    <x:xf numFmtId="201" fontId="2" fillId="9" borderId="0" xfId="0" applyNumberFormat="1" applyFont="1" applyFill="1" applyBorder="1"/>
    <x:xf numFmtId="201" fontId="4" fillId="9" borderId="0" xfId="0" applyNumberFormat="1" applyFont="1" applyFill="1" applyBorder="1"/>
    <x:xf numFmtId="201" fontId="7" fillId="9" borderId="0" xfId="0" applyNumberFormat="1" applyFont="1" applyFill="1" applyBorder="1"/>
    <x:xf numFmtId="201" fontId="7" fillId="9" borderId="0" xfId="0" applyNumberFormat="1" applyFont="1" applyFill="1" applyBorder="1" applyAlignment="1">
      <x:alignment wrapText="1"/>
    </x:xf>
    <x:xf numFmtId="203" fontId="7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vertical="center"/>
    </x:xf>
    <x:xf numFmtId="0" fontId="3" fillId="8" borderId="0" xfId="0" applyNumberFormat="1" applyFont="1" applyFill="1" applyBorder="1" applyAlignment="1">
      <x:alignment horizontal="center" vertical="center"/>
    </x:xf>
    <x:xf numFmtId="0" fontId="7" fillId="7" borderId="0" xfId="0" applyNumberFormat="1" applyFont="1" applyFill="1" applyBorder="1" applyAlignment="1">
      <x:alignment horizontal="left" vertical="center"/>
    </x:xf>
    <x:xf numFmtId="0" fontId="7" fillId="7" borderId="0" xfId="0" applyNumberFormat="1" applyFont="1" applyFill="1" applyBorder="1" applyAlignment="1">
      <x:alignment horizontal="center" vertical="center"/>
    </x:xf>
    <x:xf numFmtId="0" fontId="7" fillId="9" borderId="0" xfId="0" applyNumberFormat="1" applyFont="1" applyFill="1" applyBorder="1" applyAlignment="1">
      <x:alignment horizontal="center" vertical="center"/>
    </x:xf>
    <x:xf numFmtId="0" fontId="2" fillId="7" borderId="0" xfId="0" applyNumberFormat="1" applyFont="1" applyFill="1" applyBorder="1" applyAlignment="1">
      <x:alignment vertical="center"/>
    </x:xf>
    <x:xf numFmtId="201" fontId="2" fillId="7" borderId="0" xfId="0" applyNumberFormat="1" applyFont="1" applyFill="1" applyBorder="1" applyAlignment="1">
      <x:alignment vertical="center"/>
    </x:xf>
    <x:xf numFmtId="203" fontId="2" fillId="7" borderId="0" xfId="0" applyNumberFormat="1" applyFont="1" applyFill="1" applyBorder="1" applyAlignment="1">
      <x:alignment vertical="center"/>
    </x:xf>
    <x:xf numFmtId="202" fontId="2" fillId="7" borderId="0" xfId="0" applyNumberFormat="1" applyFont="1" applyFill="1" applyBorder="1" applyAlignment="1">
      <x:alignment vertical="center"/>
    </x:xf>
    <x:xf numFmtId="201" fontId="2" fillId="9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3" fontId="2" fillId="0" borderId="0" xfId="0" applyNumberFormat="1" applyFont="1" applyFill="1" applyBorder="1" applyAlignment="1">
      <x:alignment vertical="center"/>
    </x:xf>
    <x:xf numFmtId="202" fontId="2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201" fontId="4" fillId="5" borderId="0" xfId="0" applyNumberFormat="1" applyFont="1" applyFill="1" applyBorder="1" applyAlignment="1">
      <x:alignment vertical="center"/>
    </x:xf>
    <x:xf numFmtId="203" fontId="4" fillId="5" borderId="0" xfId="0" applyNumberFormat="1" applyFont="1" applyFill="1" applyBorder="1" applyAlignment="1">
      <x:alignment vertical="center"/>
    </x:xf>
    <x:xf numFmtId="202" fontId="4" fillId="5" borderId="0" xfId="0" applyNumberFormat="1" applyFont="1" applyFill="1" applyBorder="1" applyAlignment="1">
      <x:alignment vertical="center"/>
    </x:xf>
    <x:xf numFmtId="201" fontId="4" fillId="9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 wrapText="1"/>
    </x:xf>
    <x:xf numFmtId="201" fontId="7" fillId="7" borderId="0" xfId="0" applyNumberFormat="1" applyFont="1" applyFill="1" applyBorder="1" applyAlignment="1">
      <x:alignment vertical="center"/>
    </x:xf>
    <x:xf numFmtId="203" fontId="7" fillId="7" borderId="0" xfId="0" applyNumberFormat="1" applyFont="1" applyFill="1" applyBorder="1" applyAlignment="1">
      <x:alignment vertical="center"/>
    </x:xf>
    <x:xf numFmtId="202" fontId="7" fillId="7" borderId="0" xfId="0" applyNumberFormat="1" applyFont="1" applyFill="1" applyBorder="1" applyAlignment="1">
      <x:alignment vertical="center"/>
    </x:xf>
    <x:xf numFmtId="201" fontId="7" fillId="9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201" fontId="7" fillId="7" borderId="0" xfId="0" applyNumberFormat="1" applyFont="1" applyFill="1" applyBorder="1" applyAlignment="1">
      <x:alignment vertical="center" wrapText="1"/>
    </x:xf>
    <x:xf numFmtId="203" fontId="7" fillId="7" borderId="0" xfId="0" applyNumberFormat="1" applyFont="1" applyFill="1" applyBorder="1" applyAlignment="1">
      <x:alignment vertical="center" wrapText="1"/>
    </x:xf>
    <x:xf numFmtId="201" fontId="7" fillId="9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0"/>
    </x:xf>
    <x:xf numFmtId="0" fontId="6" fillId="7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6" borderId="0" xfId="0" applyNumberFormat="1" applyFont="1" applyFill="1" applyBorder="1" applyAlignment="1">
      <x:alignment horizontal="center" vertical="center" wrapText="0"/>
    </x:xf>
    <x:xf numFmtId="0" fontId="3" fillId="3" borderId="0" xfId="0" applyNumberFormat="1" applyFont="1" applyFill="1" applyBorder="1" applyAlignment="1">
      <x:alignment vertical="center" wrapText="0"/>
    </x:xf>
    <x:xf numFmtId="0" fontId="3" fillId="8" borderId="0" xfId="0" applyNumberFormat="1" applyFont="1" applyFill="1" applyBorder="1" applyAlignment="1">
      <x:alignment horizontal="center" vertical="center" wrapText="0"/>
    </x:xf>
    <x:xf numFmtId="0" fontId="7" fillId="7" borderId="0" xfId="0" applyNumberFormat="1" applyFont="1" applyFill="1" applyBorder="1" applyAlignment="1">
      <x:alignment horizontal="left" vertical="center" wrapText="0"/>
    </x:xf>
    <x:xf numFmtId="0" fontId="7" fillId="7" borderId="0" xfId="0" applyNumberFormat="1" applyFont="1" applyFill="1" applyBorder="1" applyAlignment="1">
      <x:alignment horizontal="center" vertical="center" wrapText="0"/>
    </x:xf>
    <x:xf numFmtId="0" fontId="7" fillId="9" borderId="0" xfId="0" applyNumberFormat="1" applyFont="1" applyFill="1" applyBorder="1" applyAlignment="1">
      <x:alignment horizontal="center" vertical="center" wrapText="0"/>
    </x:xf>
    <x:xf numFmtId="0" fontId="2" fillId="7" borderId="0" xfId="0" applyNumberFormat="1" applyFont="1" applyFill="1" applyBorder="1" applyAlignment="1">
      <x:alignment vertical="center" wrapText="0"/>
    </x:xf>
    <x:xf numFmtId="201" fontId="2" fillId="7" borderId="0" xfId="0" applyNumberFormat="1" applyFont="1" applyFill="1" applyBorder="1" applyAlignment="1">
      <x:alignment vertical="center" wrapText="0"/>
    </x:xf>
    <x:xf numFmtId="203" fontId="2" fillId="7" borderId="0" xfId="0" applyNumberFormat="1" applyFont="1" applyFill="1" applyBorder="1" applyAlignment="1">
      <x:alignment vertical="center" wrapText="0"/>
    </x:xf>
    <x:xf numFmtId="202" fontId="2" fillId="7" borderId="0" xfId="0" applyNumberFormat="1" applyFont="1" applyFill="1" applyBorder="1" applyAlignment="1">
      <x:alignment vertical="center" wrapText="0"/>
    </x:xf>
    <x:xf numFmtId="201" fontId="2" fillId="9" borderId="0" xfId="0" applyNumberFormat="1" applyFont="1" applyFill="1" applyBorder="1" applyAlignment="1">
      <x:alignment vertical="center" wrapText="0"/>
    </x:xf>
    <x:xf numFmtId="201" fontId="2" fillId="0" borderId="0" xfId="0" applyNumberFormat="1" applyFont="1" applyFill="1" applyBorder="1" applyAlignment="1">
      <x:alignment vertical="center" wrapText="0"/>
    </x:xf>
    <x:xf numFmtId="203" fontId="2" fillId="0" borderId="0" xfId="0" applyNumberFormat="1" applyFont="1" applyFill="1" applyBorder="1" applyAlignment="1">
      <x:alignment vertical="center" wrapText="0"/>
    </x:xf>
    <x:xf numFmtId="202" fontId="2" fillId="4" borderId="0" xfId="0" applyNumberFormat="1" applyFont="1" applyFill="1" applyBorder="1" applyAlignment="1">
      <x:alignment vertical="center" wrapText="0"/>
    </x:xf>
    <x:xf numFmtId="201" fontId="2" fillId="4" borderId="0" xfId="0" applyNumberFormat="1" applyFont="1" applyFill="1" applyBorder="1" applyAlignment="1">
      <x:alignment vertical="center" wrapText="0"/>
    </x:xf>
    <x:xf numFmtId="202" fontId="2" fillId="0" borderId="0" xfId="0" applyNumberFormat="1" applyFont="1" applyFill="1" applyBorder="1" applyAlignment="1">
      <x:alignment vertical="center" wrapText="0"/>
    </x:xf>
    <x:xf numFmtId="0" fontId="4" fillId="5" borderId="0" xfId="0" applyNumberFormat="1" applyFont="1" applyFill="1" applyBorder="1" applyAlignment="1">
      <x:alignment vertical="center" wrapText="0"/>
    </x:xf>
    <x:xf numFmtId="201" fontId="4" fillId="5" borderId="0" xfId="0" applyNumberFormat="1" applyFont="1" applyFill="1" applyBorder="1" applyAlignment="1">
      <x:alignment vertical="center" wrapText="0"/>
    </x:xf>
    <x:xf numFmtId="203" fontId="4" fillId="5" borderId="0" xfId="0" applyNumberFormat="1" applyFont="1" applyFill="1" applyBorder="1" applyAlignment="1">
      <x:alignment vertical="center" wrapText="0"/>
    </x:xf>
    <x:xf numFmtId="202" fontId="4" fillId="5" borderId="0" xfId="0" applyNumberFormat="1" applyFont="1" applyFill="1" applyBorder="1" applyAlignment="1">
      <x:alignment vertical="center" wrapText="0"/>
    </x:xf>
    <x:xf numFmtId="201" fontId="4" fillId="9" borderId="0" xfId="0" applyNumberFormat="1" applyFont="1" applyFill="1" applyBorder="1" applyAlignment="1">
      <x:alignment vertical="center" wrapText="0"/>
    </x:xf>
    <x:xf numFmtId="0" fontId="7" fillId="7" borderId="0" xfId="0" applyNumberFormat="1" applyFont="1" applyFill="1" applyBorder="1" applyAlignment="1">
      <x:alignment vertical="center" wrapText="0"/>
    </x:xf>
    <x:xf numFmtId="201" fontId="7" fillId="7" borderId="0" xfId="0" applyNumberFormat="1" applyFont="1" applyFill="1" applyBorder="1" applyAlignment="1">
      <x:alignment vertical="center" wrapText="0"/>
    </x:xf>
    <x:xf numFmtId="203" fontId="7" fillId="7" borderId="0" xfId="0" applyNumberFormat="1" applyFont="1" applyFill="1" applyBorder="1" applyAlignment="1">
      <x:alignment vertical="center" wrapText="0"/>
    </x:xf>
    <x:xf numFmtId="202" fontId="7" fillId="7" borderId="0" xfId="0" applyNumberFormat="1" applyFont="1" applyFill="1" applyBorder="1" applyAlignment="1">
      <x:alignment vertical="center" wrapText="0"/>
    </x:xf>
    <x:xf numFmtId="201" fontId="7" fillId="9" borderId="0" xfId="0" applyNumberFormat="1" applyFont="1" applyFill="1" applyBorder="1" applyAlignment="1">
      <x:alignment vertical="center" wrapText="0"/>
    </x:xf>
    <x:xf numFmtId="0" fontId="8" fillId="0" borderId="0" xfId="0" applyNumberFormat="1" applyFont="1" applyFill="1" applyBorder="1" applyAlignment="1">
      <x:alignment vertical="center" wrapText="0"/>
    </x:xf>
    <x:xf numFmtId="0" fontId="9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wrapText="1"/>
    </x:xf>
    <x:xf numFmtId="0" fontId="5" fillId="10" borderId="0" xfId="0" applyNumberFormat="1" applyFont="1" applyFill="1" applyBorder="1" applyAlignment="1">
      <x:alignment vertical="center" wrapText="0"/>
    </x:xf>
    <x:xf numFmtId="0" fontId="2" fillId="10" borderId="0" xfId="0" applyNumberFormat="1" applyFont="1" applyFill="1" applyBorder="1"/>
    <x:xf numFmtId="0" fontId="0" fillId="10" borderId="0" xfId="0" applyNumberFormat="1" applyFont="1" applyFill="1" applyBorder="1"/>
    <x:xf numFmtId="0" fontId="6" fillId="10" borderId="0" xfId="0" applyNumberFormat="1" applyFont="1" applyFill="1" applyBorder="1" applyAlignment="1">
      <x:alignment vertical="center" wrapText="0"/>
    </x:xf>
    <x:xf numFmtId="0" fontId="2" fillId="10" borderId="0" xfId="0" applyNumberFormat="1" applyFont="1" applyFill="1" applyBorder="1" applyAlignment="1">
      <x:alignment vertical="center" wrapText="0"/>
    </x:xf>
    <x:xf numFmtId="0" fontId="3" fillId="10" borderId="0" xfId="0" applyNumberFormat="1" applyFont="1" applyFill="1" applyBorder="1" applyAlignment="1">
      <x:alignment horizontal="center" vertical="center" wrapText="0"/>
    </x:xf>
    <x:xf numFmtId="0" fontId="3" fillId="10" borderId="0" xfId="0" applyNumberFormat="1" applyFont="1" applyFill="1" applyBorder="1" applyAlignment="1">
      <x:alignment vertical="center" wrapText="0"/>
    </x:xf>
    <x:xf numFmtId="0" fontId="7" fillId="10" borderId="0" xfId="0" applyNumberFormat="1" applyFont="1" applyFill="1" applyBorder="1" applyAlignment="1">
      <x:alignment horizontal="left" vertical="center" wrapText="0"/>
    </x:xf>
    <x:xf numFmtId="0" fontId="7" fillId="10" borderId="0" xfId="0" applyNumberFormat="1" applyFont="1" applyFill="1" applyBorder="1" applyAlignment="1">
      <x:alignment horizontal="center" vertical="center" wrapText="0"/>
    </x:xf>
    <x:xf numFmtId="201" fontId="2" fillId="10" borderId="0" xfId="0" applyNumberFormat="1" applyFont="1" applyFill="1" applyBorder="1" applyAlignment="1">
      <x:alignment vertical="center" wrapText="0"/>
    </x:xf>
    <x:xf numFmtId="203" fontId="2" fillId="10" borderId="0" xfId="0" applyNumberFormat="1" applyFont="1" applyFill="1" applyBorder="1" applyAlignment="1">
      <x:alignment vertical="center" wrapText="0"/>
    </x:xf>
    <x:xf numFmtId="202" fontId="2" fillId="10" borderId="0" xfId="0" applyNumberFormat="1" applyFont="1" applyFill="1" applyBorder="1" applyAlignment="1">
      <x:alignment vertical="center" wrapText="0"/>
    </x:xf>
    <x:xf numFmtId="0" fontId="4" fillId="10" borderId="0" xfId="0" applyNumberFormat="1" applyFont="1" applyFill="1" applyBorder="1" applyAlignment="1">
      <x:alignment vertical="center" wrapText="0"/>
    </x:xf>
    <x:xf numFmtId="201" fontId="4" fillId="10" borderId="0" xfId="0" applyNumberFormat="1" applyFont="1" applyFill="1" applyBorder="1" applyAlignment="1">
      <x:alignment vertical="center" wrapText="0"/>
    </x:xf>
    <x:xf numFmtId="203" fontId="4" fillId="10" borderId="0" xfId="0" applyNumberFormat="1" applyFont="1" applyFill="1" applyBorder="1" applyAlignment="1">
      <x:alignment vertical="center" wrapText="0"/>
    </x:xf>
    <x:xf numFmtId="202" fontId="4" fillId="10" borderId="0" xfId="0" applyNumberFormat="1" applyFont="1" applyFill="1" applyBorder="1" applyAlignment="1">
      <x:alignment vertical="center" wrapText="0"/>
    </x:xf>
    <x:xf numFmtId="0" fontId="7" fillId="10" borderId="0" xfId="0" applyNumberFormat="1" applyFont="1" applyFill="1" applyBorder="1" applyAlignment="1">
      <x:alignment vertical="center" wrapText="0"/>
    </x:xf>
    <x:xf numFmtId="201" fontId="7" fillId="10" borderId="0" xfId="0" applyNumberFormat="1" applyFont="1" applyFill="1" applyBorder="1" applyAlignment="1">
      <x:alignment vertical="center" wrapText="0"/>
    </x:xf>
    <x:xf numFmtId="203" fontId="7" fillId="10" borderId="0" xfId="0" applyNumberFormat="1" applyFont="1" applyFill="1" applyBorder="1" applyAlignment="1">
      <x:alignment vertical="center" wrapText="0"/>
    </x:xf>
    <x:xf numFmtId="202" fontId="7" fillId="10" borderId="0" xfId="0" applyNumberFormat="1" applyFont="1" applyFill="1" applyBorder="1" applyAlignment="1">
      <x:alignment vertical="center" wrapText="0"/>
    </x:xf>
    <x:xf numFmtId="0" fontId="8" fillId="10" borderId="0" xfId="0" applyNumberFormat="1" applyFont="1" applyFill="1" applyBorder="1" applyAlignment="1">
      <x:alignment vertical="center" wrapText="1"/>
    </x:xf>
    <x:xf numFmtId="0" fontId="10" fillId="10" borderId="0" xfId="0" applyNumberFormat="1" applyFont="1" applyFill="1" applyBorder="1" applyAlignment="1">
      <x:alignment vertical="center" wrapText="0"/>
    </x:xf>
    <x:xf numFmtId="0" fontId="11" fillId="10" borderId="0" xfId="0" applyNumberFormat="1" applyFont="1" applyFill="1" applyBorder="1"/>
    <x:xf numFmtId="0" fontId="12" fillId="10" borderId="0" xfId="0" applyNumberFormat="1" applyFont="1" applyFill="1" applyBorder="1"/>
    <x:xf numFmtId="0" fontId="13" fillId="10" borderId="0" xfId="0" applyNumberFormat="1" applyFont="1" applyFill="1" applyBorder="1" applyAlignment="1">
      <x:alignment vertical="center" wrapText="0"/>
    </x:xf>
    <x:xf numFmtId="0" fontId="11" fillId="10" borderId="0" xfId="0" applyNumberFormat="1" applyFont="1" applyFill="1" applyBorder="1" applyAlignment="1">
      <x:alignment vertical="center" wrapText="0"/>
    </x:xf>
    <x:xf numFmtId="0" fontId="10" fillId="10" borderId="0" xfId="0" applyNumberFormat="1" applyFont="1" applyFill="1" applyBorder="1" applyAlignment="1">
      <x:alignment horizontal="center" vertical="center" wrapText="0"/>
    </x:xf>
    <x:xf numFmtId="0" fontId="10" fillId="10" borderId="0" xfId="0" applyNumberFormat="1" applyFont="1" applyFill="1" applyBorder="1" applyAlignment="1">
      <x:alignment horizontal="left" vertical="center" wrapText="0"/>
    </x:xf>
    <x:xf numFmtId="201" fontId="11" fillId="10" borderId="0" xfId="0" applyNumberFormat="1" applyFont="1" applyFill="1" applyBorder="1" applyAlignment="1">
      <x:alignment vertical="center" wrapText="0"/>
    </x:xf>
    <x:xf numFmtId="203" fontId="11" fillId="10" borderId="0" xfId="0" applyNumberFormat="1" applyFont="1" applyFill="1" applyBorder="1" applyAlignment="1">
      <x:alignment vertical="center" wrapText="0"/>
    </x:xf>
    <x:xf numFmtId="202" fontId="11" fillId="10" borderId="0" xfId="0" applyNumberFormat="1" applyFont="1" applyFill="1" applyBorder="1" applyAlignment="1">
      <x:alignment vertical="center" wrapText="0"/>
    </x:xf>
    <x:xf numFmtId="201" fontId="10" fillId="10" borderId="0" xfId="0" applyNumberFormat="1" applyFont="1" applyFill="1" applyBorder="1" applyAlignment="1">
      <x:alignment vertical="center" wrapText="0"/>
    </x:xf>
    <x:xf numFmtId="203" fontId="10" fillId="10" borderId="0" xfId="0" applyNumberFormat="1" applyFont="1" applyFill="1" applyBorder="1" applyAlignment="1">
      <x:alignment vertical="center" wrapText="0"/>
    </x:xf>
    <x:xf numFmtId="202" fontId="10" fillId="10" borderId="0" xfId="0" applyNumberFormat="1" applyFont="1" applyFill="1" applyBorder="1" applyAlignment="1">
      <x:alignment vertical="center" wrapText="0"/>
    </x:xf>
    <x:xf numFmtId="0" fontId="13" fillId="10" borderId="0" xfId="0" applyNumberFormat="1" applyFont="1" applyFill="1" applyBorder="1" applyAlignment="1">
      <x:alignment vertical="center" wrapText="1"/>
    </x:xf>
    <x:xf numFmtId="0" fontId="11" fillId="10" borderId="0" xfId="0" applyNumberFormat="1" applyFont="1" applyFill="1" applyBorder="1" applyAlignment="1">
      <x:alignment vertical="center"/>
    </x:xf>
    <x:xf numFmtId="0" fontId="12" fillId="10" borderId="0" xfId="0" applyNumberFormat="1" applyFont="1" applyFill="1" applyBorder="1" applyAlignment="1">
      <x:alignment vertical="center"/>
    </x:xf>
    <x:xf numFmtId="0" fontId="10" fillId="11" borderId="0" xfId="0" applyNumberFormat="1" applyFont="1" applyFill="1" applyBorder="1" applyAlignment="1">
      <x:alignment vertical="center" wrapText="0"/>
    </x:xf>
    <x:xf numFmtId="0" fontId="11" fillId="11" borderId="0" xfId="0" applyNumberFormat="1" applyFont="1" applyFill="1" applyBorder="1" applyAlignment="1">
      <x:alignment vertical="center"/>
    </x:xf>
    <x:xf numFmtId="0" fontId="12" fillId="11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 wrapText="0"/>
    </x:xf>
    <x:xf numFmtId="0" fontId="14" fillId="11" borderId="0" xfId="0" applyNumberFormat="1" applyFont="1" applyFill="1" applyBorder="1" applyAlignment="1">
      <x:alignment vertical="center"/>
    </x:xf>
    <x:xf numFmtId="0" fontId="15" fillId="11" borderId="0" xfId="0" applyNumberFormat="1" applyFont="1" applyFill="1" applyBorder="1" applyAlignment="1">
      <x:alignment vertical="center"/>
    </x:xf>
    <x:xf numFmtId="0" fontId="13" fillId="12" borderId="0" xfId="0" applyNumberFormat="1" applyFont="1" applyFill="1" applyBorder="1" applyAlignment="1">
      <x:alignment vertical="center" wrapText="0"/>
    </x:xf>
    <x:xf numFmtId="0" fontId="11" fillId="12" borderId="0" xfId="0" applyNumberFormat="1" applyFont="1" applyFill="1" applyBorder="1" applyAlignment="1">
      <x:alignment vertical="center"/>
    </x:xf>
    <x:xf numFmtId="0" fontId="12" fillId="12" borderId="0" xfId="0" applyNumberFormat="1" applyFont="1" applyFill="1" applyBorder="1" applyAlignment="1">
      <x:alignment vertical="center"/>
    </x:xf>
    <x:xf numFmtId="0" fontId="13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0" fillId="11" borderId="0" xfId="0" applyNumberFormat="1" applyFont="1" applyFill="1" applyBorder="1" applyAlignment="1">
      <x:alignment horizontal="center" vertical="center" wrapText="0"/>
    </x:xf>
    <x:xf numFmtId="0" fontId="3" fillId="11" borderId="0" xfId="0" applyNumberFormat="1" applyFont="1" applyFill="1" applyBorder="1" applyAlignment="1">
      <x:alignment horizontal="center" vertical="center" wrapText="0"/>
    </x:xf>
    <x:xf numFmtId="0" fontId="3" fillId="11" borderId="0" xfId="0" applyNumberFormat="1" applyFont="1" applyFill="1" applyBorder="1" applyAlignment="1">
      <x:alignment vertical="center" wrapText="0"/>
    </x:xf>
    <x:xf numFmtId="0" fontId="10" fillId="13" borderId="0" xfId="0" applyNumberFormat="1" applyFont="1" applyFill="1" applyBorder="1" applyAlignment="1">
      <x:alignment horizontal="center" vertical="center" wrapText="0"/>
    </x:xf>
    <x:xf numFmtId="0" fontId="11" fillId="13" borderId="0" xfId="0" applyNumberFormat="1" applyFont="1" applyFill="1" applyBorder="1" applyAlignment="1">
      <x:alignment vertical="center"/>
    </x:xf>
    <x:xf numFmtId="0" fontId="12" fillId="13" borderId="0" xfId="0" applyNumberFormat="1" applyFont="1" applyFill="1" applyBorder="1" applyAlignment="1">
      <x:alignment vertical="center"/>
    </x:xf>
    <x:xf numFmtId="0" fontId="3" fillId="13" borderId="0" xfId="0" applyNumberFormat="1" applyFont="1" applyFill="1" applyBorder="1" applyAlignment="1">
      <x:alignment horizontal="center" vertical="center" wrapText="0"/>
    </x:xf>
    <x:xf numFmtId="0" fontId="3" fillId="13" borderId="0" xfId="0" applyNumberFormat="1" applyFont="1" applyFill="1" applyBorder="1" applyAlignment="1">
      <x:alignment vertical="center"/>
    </x:xf>
    <x:xf numFmtId="0" fontId="17" fillId="13" borderId="0" xfId="0" applyNumberFormat="1" applyFont="1" applyFill="1" applyBorder="1" applyAlignment="1">
      <x:alignment vertical="center"/>
    </x:xf>
    <x:xf numFmtId="0" fontId="3" fillId="13" borderId="0" xfId="0" applyNumberFormat="1" applyFont="1" applyFill="1" applyBorder="1" applyAlignment="1">
      <x:alignment horizontal="center" vertical="center"/>
    </x:xf>
    <x:xf numFmtId="0" fontId="17" fillId="13" borderId="0" xfId="0" applyNumberFormat="1" applyFont="1" applyFill="1" applyBorder="1" applyAlignment="1">
      <x:alignment horizontal="center" vertical="center"/>
    </x:xf>
    <x:xf numFmtId="0" fontId="3" fillId="11" borderId="0" xfId="0" applyNumberFormat="1" applyFont="1" applyFill="1" applyBorder="1" applyAlignment="1">
      <x:alignment vertical="center"/>
    </x:xf>
    <x:xf numFmtId="0" fontId="3" fillId="11" borderId="0" xfId="0" applyNumberFormat="1" applyFont="1" applyFill="1" applyBorder="1" applyAlignment="1">
      <x:alignment horizontal="center" vertical="center"/>
    </x:xf>
    <x:xf numFmtId="0" fontId="10" fillId="12" borderId="0" xfId="0" applyNumberFormat="1" applyFont="1" applyFill="1" applyBorder="1" applyAlignment="1">
      <x:alignment horizontal="left" vertical="center" wrapText="0"/>
    </x:xf>
    <x:xf numFmtId="0" fontId="10" fillId="12" borderId="0" xfId="0" applyNumberFormat="1" applyFont="1" applyFill="1" applyBorder="1" applyAlignment="1">
      <x:alignment horizontal="center" vertical="center" wrapText="0"/>
    </x:xf>
    <x:xf numFmtId="0" fontId="10" fillId="12" borderId="0" xfId="0" applyNumberFormat="1" applyFont="1" applyFill="1" applyBorder="1" applyAlignment="1">
      <x:alignment vertical="center"/>
    </x:xf>
    <x:xf numFmtId="0" fontId="18" fillId="12" borderId="0" xfId="0" applyNumberFormat="1" applyFont="1" applyFill="1" applyBorder="1" applyAlignment="1">
      <x:alignment vertical="center"/>
    </x:xf>
    <x:xf numFmtId="0" fontId="10" fillId="12" borderId="0" xfId="0" applyNumberFormat="1" applyFont="1" applyFill="1" applyBorder="1" applyAlignment="1">
      <x:alignment horizontal="left" vertical="center" wrapText="1"/>
    </x:xf>
    <x:xf numFmtId="0" fontId="10" fillId="12" borderId="0" xfId="0" applyNumberFormat="1" applyFont="1" applyFill="1" applyBorder="1" applyAlignment="1">
      <x:alignment horizontal="center" vertical="center" wrapText="1"/>
    </x:xf>
    <x:xf numFmtId="0" fontId="10" fillId="12" borderId="0" xfId="0" applyNumberFormat="1" applyFont="1" applyFill="1" applyBorder="1" applyAlignment="1">
      <x:alignment vertical="center" wrapText="1"/>
    </x:xf>
    <x:xf numFmtId="0" fontId="18" fillId="12" borderId="0" xfId="0" applyNumberFormat="1" applyFont="1" applyFill="1" applyBorder="1" applyAlignment="1">
      <x:alignment vertical="center" wrapText="1"/>
    </x:xf>
    <x:xf numFmtId="0" fontId="18" fillId="12" borderId="0" xfId="0" applyNumberFormat="1" applyFont="1" applyFill="1" applyBorder="1" applyAlignment="1">
      <x:alignment horizontal="center" vertical="center" wrapText="1"/>
    </x:xf>
    <x:xf numFmtId="0" fontId="10" fillId="14" borderId="0" xfId="0" applyNumberFormat="1" applyFont="1" applyFill="1" applyBorder="1" applyAlignment="1">
      <x:alignment horizontal="center" vertical="center" wrapText="1"/>
    </x:xf>
    <x:xf numFmtId="0" fontId="18" fillId="14" borderId="0" xfId="0" applyNumberFormat="1" applyFont="1" applyFill="1" applyBorder="1" applyAlignment="1">
      <x:alignment horizontal="center" vertical="center" wrapText="1"/>
    </x:xf>
    <x:xf numFmtId="0" fontId="11" fillId="12" borderId="0" xfId="0" applyNumberFormat="1" applyFont="1" applyFill="1" applyBorder="1" applyAlignment="1">
      <x:alignment vertical="center" wrapText="0"/>
    </x:xf>
    <x:xf numFmtId="201" fontId="11" fillId="12" borderId="0" xfId="0" applyNumberFormat="1" applyFont="1" applyFill="1" applyBorder="1" applyAlignment="1">
      <x:alignment vertical="center" wrapText="0"/>
    </x:xf>
    <x:xf numFmtId="203" fontId="11" fillId="12" borderId="0" xfId="0" applyNumberFormat="1" applyFont="1" applyFill="1" applyBorder="1" applyAlignment="1">
      <x:alignment vertical="center" wrapText="0"/>
    </x:xf>
    <x:xf numFmtId="202" fontId="11" fillId="12" borderId="0" xfId="0" applyNumberFormat="1" applyFont="1" applyFill="1" applyBorder="1" applyAlignment="1">
      <x:alignment vertical="center" wrapText="0"/>
    </x:xf>
    <x:xf numFmtId="201" fontId="11" fillId="15" borderId="0" xfId="0" applyNumberFormat="1" applyFont="1" applyFill="1" applyBorder="1" applyAlignment="1">
      <x:alignment vertical="center" wrapText="0"/>
    </x:xf>
    <x:xf numFmtId="203" fontId="11" fillId="15" borderId="0" xfId="0" applyNumberFormat="1" applyFont="1" applyFill="1" applyBorder="1" applyAlignment="1">
      <x:alignment vertical="center" wrapText="0"/>
    </x:xf>
    <x:xf numFmtId="0" fontId="11" fillId="15" borderId="0" xfId="0" applyNumberFormat="1" applyFont="1" applyFill="1" applyBorder="1" applyAlignment="1">
      <x:alignment vertical="center"/>
    </x:xf>
    <x:xf numFmtId="0" fontId="12" fillId="15" borderId="0" xfId="0" applyNumberFormat="1" applyFont="1" applyFill="1" applyBorder="1" applyAlignment="1">
      <x:alignment vertical="center"/>
    </x:xf>
    <x:xf numFmtId="201" fontId="11" fillId="12" borderId="0" xfId="0" applyNumberFormat="1" applyFont="1" applyFill="1" applyBorder="1" applyAlignment="1">
      <x:alignment horizontal="right" vertical="center" wrapText="0"/>
    </x:xf>
    <x:xf numFmtId="203" fontId="11" fillId="12" borderId="0" xfId="0" applyNumberFormat="1" applyFont="1" applyFill="1" applyBorder="1" applyAlignment="1">
      <x:alignment horizontal="right" vertical="center" wrapText="0"/>
    </x:xf>
    <x:xf numFmtId="202" fontId="11" fillId="12" borderId="0" xfId="0" applyNumberFormat="1" applyFont="1" applyFill="1" applyBorder="1" applyAlignment="1">
      <x:alignment horizontal="right" vertical="center" wrapText="0"/>
    </x:xf>
    <x:xf numFmtId="201" fontId="11" fillId="10" borderId="0" xfId="0" applyNumberFormat="1" applyFont="1" applyFill="1" applyBorder="1" applyAlignment="1">
      <x:alignment horizontal="right" vertical="center" wrapText="0"/>
    </x:xf>
    <x:xf numFmtId="201" fontId="11" fillId="15" borderId="0" xfId="0" applyNumberFormat="1" applyFont="1" applyFill="1" applyBorder="1" applyAlignment="1">
      <x:alignment horizontal="right" vertical="center" wrapText="0"/>
    </x:xf>
    <x:xf numFmtId="203" fontId="11" fillId="15" borderId="0" xfId="0" applyNumberFormat="1" applyFont="1" applyFill="1" applyBorder="1" applyAlignment="1">
      <x:alignment horizontal="right" vertical="center" wrapText="0"/>
    </x:xf>
    <x:xf numFmtId="0" fontId="11" fillId="15" borderId="0" xfId="0" applyNumberFormat="1" applyFont="1" applyFill="1" applyBorder="1" applyAlignment="1">
      <x:alignment horizontal="right" vertical="center"/>
    </x:xf>
    <x:xf numFmtId="0" fontId="12" fillId="15" borderId="0" xfId="0" applyNumberFormat="1" applyFont="1" applyFill="1" applyBorder="1" applyAlignment="1">
      <x:alignment horizontal="right" vertical="center"/>
    </x:xf>
    <x:xf numFmtId="201" fontId="11" fillId="15" borderId="0" xfId="0" applyNumberFormat="1" applyFont="1" applyFill="1" applyBorder="1" applyAlignment="1">
      <x:alignment horizontal="right" vertical="center"/>
    </x:xf>
    <x:xf numFmtId="203" fontId="11" fillId="15" borderId="0" xfId="0" applyNumberFormat="1" applyFont="1" applyFill="1" applyBorder="1" applyAlignment="1">
      <x:alignment horizontal="right" vertical="center"/>
    </x:xf>
    <x:xf numFmtId="203" fontId="12" fillId="15" borderId="0" xfId="0" applyNumberFormat="1" applyFont="1" applyFill="1" applyBorder="1" applyAlignment="1">
      <x:alignment horizontal="right" vertical="center"/>
    </x:xf>
    <x:xf numFmtId="204" fontId="11" fillId="12" borderId="0" xfId="0" applyNumberFormat="1" applyFont="1" applyFill="1" applyBorder="1" applyAlignment="1">
      <x:alignment horizontal="right" vertical="center" wrapText="0"/>
    </x:xf>
    <x:xf numFmtId="204" fontId="12" fillId="15" borderId="0" xfId="0" applyNumberFormat="1" applyFont="1" applyFill="1" applyBorder="1" applyAlignment="1">
      <x:alignment horizontal="right" vertical="center"/>
    </x:xf>
    <x:xf numFmtId="201" fontId="11" fillId="16" borderId="0" xfId="0" applyNumberFormat="1" applyFont="1" applyFill="1" applyBorder="1" applyAlignment="1">
      <x:alignment horizontal="right" vertical="center"/>
    </x:xf>
    <x:xf numFmtId="203" fontId="12" fillId="17" borderId="0" xfId="0" applyNumberFormat="1" applyFont="1" applyFill="1" applyBorder="1" applyAlignment="1">
      <x:alignment horizontal="right" vertical="center"/>
    </x:xf>
    <x:xf numFmtId="204" fontId="12" fillId="17" borderId="0" xfId="0" applyNumberFormat="1" applyFont="1" applyFill="1" applyBorder="1" applyAlignment="1">
      <x:alignment horizontal="right" vertical="center"/>
    </x:xf>
    <x:xf numFmtId="203" fontId="11" fillId="10" borderId="0" xfId="0" applyNumberFormat="1" applyFont="1" applyFill="1" applyBorder="1" applyAlignment="1">
      <x:alignment horizontal="right" vertical="center" wrapText="0"/>
    </x:xf>
    <x:xf numFmtId="202" fontId="11" fillId="10" borderId="0" xfId="0" applyNumberFormat="1" applyFont="1" applyFill="1" applyBorder="1" applyAlignment="1">
      <x:alignment horizontal="right" vertical="center" wrapText="0"/>
    </x:xf>
    <x:xf numFmtId="0" fontId="11" fillId="10" borderId="0" xfId="0" applyNumberFormat="1" applyFont="1" applyFill="1" applyBorder="1" applyAlignment="1">
      <x:alignment horizontal="right" vertical="center"/>
    </x:xf>
    <x:xf numFmtId="0" fontId="12" fillId="10" borderId="0" xfId="0" applyNumberFormat="1" applyFont="1" applyFill="1" applyBorder="1" applyAlignment="1">
      <x:alignment horizontal="right" vertical="center"/>
    </x:xf>
    <x:xf numFmtId="201" fontId="11" fillId="10" borderId="0" xfId="0" applyNumberFormat="1" applyFont="1" applyFill="1" applyBorder="1" applyAlignment="1">
      <x:alignment horizontal="right" vertical="center"/>
    </x:xf>
    <x:xf numFmtId="203" fontId="11" fillId="10" borderId="0" xfId="0" applyNumberFormat="1" applyFont="1" applyFill="1" applyBorder="1" applyAlignment="1">
      <x:alignment horizontal="right" vertical="center"/>
    </x:xf>
    <x:xf numFmtId="203" fontId="12" fillId="10" borderId="0" xfId="0" applyNumberFormat="1" applyFont="1" applyFill="1" applyBorder="1" applyAlignment="1">
      <x:alignment horizontal="right" vertical="center"/>
    </x:xf>
    <x:xf numFmtId="204" fontId="11" fillId="10" borderId="0" xfId="0" applyNumberFormat="1" applyFont="1" applyFill="1" applyBorder="1" applyAlignment="1">
      <x:alignment horizontal="right" vertical="center" wrapText="0"/>
    </x:xf>
    <x:xf numFmtId="204" fontId="12" fillId="10" borderId="0" xfId="0" applyNumberFormat="1" applyFont="1" applyFill="1" applyBorder="1" applyAlignment="1">
      <x:alignment horizontal="right" vertical="center"/>
    </x:xf>
    <x:xf numFmtId="0" fontId="10" fillId="12" borderId="0" xfId="0" applyNumberFormat="1" applyFont="1" applyFill="1" applyBorder="1" applyAlignment="1">
      <x:alignment vertical="center" wrapText="0"/>
    </x:xf>
    <x:xf numFmtId="201" fontId="10" fillId="12" borderId="0" xfId="0" applyNumberFormat="1" applyFont="1" applyFill="1" applyBorder="1" applyAlignment="1">
      <x:alignment vertical="center" wrapText="0"/>
    </x:xf>
    <x:xf numFmtId="203" fontId="10" fillId="12" borderId="0" xfId="0" applyNumberFormat="1" applyFont="1" applyFill="1" applyBorder="1" applyAlignment="1">
      <x:alignment vertical="center" wrapText="0"/>
    </x:xf>
    <x:xf numFmtId="202" fontId="10" fillId="12" borderId="0" xfId="0" applyNumberFormat="1" applyFont="1" applyFill="1" applyBorder="1" applyAlignment="1">
      <x:alignment vertical="center" wrapText="0"/>
    </x:xf>
    <x:xf numFmtId="201" fontId="10" fillId="15" borderId="0" xfId="0" applyNumberFormat="1" applyFont="1" applyFill="1" applyBorder="1" applyAlignment="1">
      <x:alignment vertical="center" wrapText="0"/>
    </x:xf>
    <x:xf numFmtId="203" fontId="10" fillId="15" borderId="0" xfId="0" applyNumberFormat="1" applyFont="1" applyFill="1" applyBorder="1" applyAlignment="1">
      <x:alignment vertical="center" wrapText="0"/>
    </x:xf>
    <x:xf numFmtId="201" fontId="10" fillId="12" borderId="0" xfId="0" applyNumberFormat="1" applyFont="1" applyFill="1" applyBorder="1" applyAlignment="1">
      <x:alignment horizontal="right" vertical="center" wrapText="0"/>
    </x:xf>
    <x:xf numFmtId="203" fontId="10" fillId="12" borderId="0" xfId="0" applyNumberFormat="1" applyFont="1" applyFill="1" applyBorder="1" applyAlignment="1">
      <x:alignment horizontal="right" vertical="center" wrapText="0"/>
    </x:xf>
    <x:xf numFmtId="202" fontId="10" fillId="12" borderId="0" xfId="0" applyNumberFormat="1" applyFont="1" applyFill="1" applyBorder="1" applyAlignment="1">
      <x:alignment horizontal="right" vertical="center" wrapText="0"/>
    </x:xf>
    <x:xf numFmtId="201" fontId="10" fillId="10" borderId="0" xfId="0" applyNumberFormat="1" applyFont="1" applyFill="1" applyBorder="1" applyAlignment="1">
      <x:alignment horizontal="right" vertical="center" wrapText="0"/>
    </x:xf>
    <x:xf numFmtId="201" fontId="10" fillId="15" borderId="0" xfId="0" applyNumberFormat="1" applyFont="1" applyFill="1" applyBorder="1" applyAlignment="1">
      <x:alignment horizontal="right" vertical="center" wrapText="0"/>
    </x:xf>
    <x:xf numFmtId="203" fontId="10" fillId="15" borderId="0" xfId="0" applyNumberFormat="1" applyFont="1" applyFill="1" applyBorder="1" applyAlignment="1">
      <x:alignment horizontal="right" vertical="center" wrapText="0"/>
    </x:xf>
    <x:xf numFmtId="204" fontId="10" fillId="12" borderId="0" xfId="0" applyNumberFormat="1" applyFont="1" applyFill="1" applyBorder="1" applyAlignment="1">
      <x:alignment horizontal="right" vertical="center" wrapText="0"/>
    </x:xf>
    <x:xf numFmtId="203" fontId="10" fillId="10" borderId="0" xfId="0" applyNumberFormat="1" applyFont="1" applyFill="1" applyBorder="1" applyAlignment="1">
      <x:alignment horizontal="right" vertical="center" wrapText="0"/>
    </x:xf>
    <x:xf numFmtId="0" fontId="10" fillId="10" borderId="0" xfId="0" applyNumberFormat="1" applyFont="1" applyFill="1" applyBorder="1" applyAlignment="1">
      <x:alignment horizontal="right" vertical="center" wrapText="0"/>
    </x:xf>
    <x:xf numFmtId="204" fontId="10" fillId="10" borderId="0" xfId="0" applyNumberFormat="1" applyFont="1" applyFill="1" applyBorder="1" applyAlignment="1">
      <x:alignment horizontal="right" vertical="center" wrapText="0"/>
    </x:xf>
    <x:xf numFmtId="0" fontId="10" fillId="12" borderId="0" xfId="0" applyNumberFormat="1" applyFont="1" applyFill="1" applyBorder="1" applyAlignment="1">
      <x:alignment horizontal="right" vertical="center" wrapText="0"/>
    </x:xf>
    <x:xf numFmtId="0" fontId="11" fillId="18" borderId="0" xfId="0" applyNumberFormat="1" applyFont="1" applyFill="1" applyBorder="1" applyAlignment="1">
      <x:alignment vertical="center" wrapText="0"/>
    </x:xf>
    <x:xf numFmtId="201" fontId="11" fillId="18" borderId="0" xfId="0" applyNumberFormat="1" applyFont="1" applyFill="1" applyBorder="1" applyAlignment="1">
      <x:alignment vertical="center" wrapText="0"/>
    </x:xf>
    <x:xf numFmtId="203" fontId="11" fillId="18" borderId="0" xfId="0" applyNumberFormat="1" applyFont="1" applyFill="1" applyBorder="1" applyAlignment="1">
      <x:alignment vertical="center" wrapText="0"/>
    </x:xf>
    <x:xf numFmtId="202" fontId="11" fillId="18" borderId="0" xfId="0" applyNumberFormat="1" applyFont="1" applyFill="1" applyBorder="1" applyAlignment="1">
      <x:alignment vertical="center" wrapText="0"/>
    </x:xf>
    <x:xf numFmtId="0" fontId="11" fillId="18" borderId="0" xfId="0" applyNumberFormat="1" applyFont="1" applyFill="1" applyBorder="1" applyAlignment="1">
      <x:alignment vertical="center"/>
    </x:xf>
    <x:xf numFmtId="0" fontId="12" fillId="18" borderId="0" xfId="0" applyNumberFormat="1" applyFont="1" applyFill="1" applyBorder="1" applyAlignment="1">
      <x:alignment vertical="center"/>
    </x:xf>
    <x:xf numFmtId="0" fontId="19" fillId="18" borderId="0" xfId="0" applyNumberFormat="1" applyFont="1" applyFill="1" applyBorder="1" applyAlignment="1">
      <x:alignment vertical="center" wrapText="0"/>
    </x:xf>
    <x:xf numFmtId="201" fontId="19" fillId="18" borderId="0" xfId="0" applyNumberFormat="1" applyFont="1" applyFill="1" applyBorder="1" applyAlignment="1">
      <x:alignment vertical="center" wrapText="0"/>
    </x:xf>
    <x:xf numFmtId="203" fontId="19" fillId="18" borderId="0" xfId="0" applyNumberFormat="1" applyFont="1" applyFill="1" applyBorder="1" applyAlignment="1">
      <x:alignment vertical="center" wrapText="0"/>
    </x:xf>
    <x:xf numFmtId="202" fontId="19" fillId="18" borderId="0" xfId="0" applyNumberFormat="1" applyFont="1" applyFill="1" applyBorder="1" applyAlignment="1">
      <x:alignment vertical="center" wrapText="0"/>
    </x:xf>
    <x:xf numFmtId="0" fontId="19" fillId="18" borderId="0" xfId="0" applyNumberFormat="1" applyFont="1" applyFill="1" applyBorder="1" applyAlignment="1">
      <x:alignment vertical="center"/>
    </x:xf>
    <x:xf numFmtId="0" fontId="20" fillId="18" borderId="0" xfId="0" applyNumberFormat="1" applyFont="1" applyFill="1" applyBorder="1" applyAlignment="1">
      <x:alignment vertical="center"/>
    </x:xf>
    <x:xf numFmtId="0" fontId="10" fillId="18" borderId="0" xfId="0" applyNumberFormat="1" applyFont="1" applyFill="1" applyBorder="1" applyAlignment="1">
      <x:alignment vertical="center" wrapText="0"/>
    </x:xf>
    <x:xf numFmtId="201" fontId="10" fillId="18" borderId="0" xfId="0" applyNumberFormat="1" applyFont="1" applyFill="1" applyBorder="1" applyAlignment="1">
      <x:alignment vertical="center" wrapText="0"/>
    </x:xf>
    <x:xf numFmtId="203" fontId="10" fillId="18" borderId="0" xfId="0" applyNumberFormat="1" applyFont="1" applyFill="1" applyBorder="1" applyAlignment="1">
      <x:alignment vertical="center" wrapText="0"/>
    </x:xf>
    <x:xf numFmtId="202" fontId="10" fillId="18" borderId="0" xfId="0" applyNumberFormat="1" applyFont="1" applyFill="1" applyBorder="1" applyAlignment="1">
      <x:alignment vertical="center" wrapText="0"/>
    </x:xf>
    <x:xf numFmtId="0" fontId="10" fillId="19" borderId="0" xfId="0" applyNumberFormat="1" applyFont="1" applyFill="1" applyBorder="1" applyAlignment="1">
      <x:alignment vertical="center" wrapText="0"/>
    </x:xf>
    <x:xf numFmtId="201" fontId="10" fillId="19" borderId="0" xfId="0" applyNumberFormat="1" applyFont="1" applyFill="1" applyBorder="1" applyAlignment="1">
      <x:alignment horizontal="right" vertical="center" wrapText="0"/>
    </x:xf>
    <x:xf numFmtId="203" fontId="10" fillId="19" borderId="0" xfId="0" applyNumberFormat="1" applyFont="1" applyFill="1" applyBorder="1" applyAlignment="1">
      <x:alignment horizontal="right" vertical="center" wrapText="0"/>
    </x:xf>
    <x:xf numFmtId="204" fontId="10" fillId="19" borderId="0" xfId="0" applyNumberFormat="1" applyFont="1" applyFill="1" applyBorder="1" applyAlignment="1">
      <x:alignment horizontal="right" vertical="center" wrapText="0"/>
    </x:xf>
    <x:xf numFmtId="201" fontId="10" fillId="20" borderId="0" xfId="0" applyNumberFormat="1" applyFont="1" applyFill="1" applyBorder="1" applyAlignment="1">
      <x:alignment horizontal="right" vertical="center" wrapText="0"/>
    </x:xf>
    <x:xf numFmtId="201" fontId="11" fillId="20" borderId="0" xfId="0" applyNumberFormat="1" applyFont="1" applyFill="1" applyBorder="1" applyAlignment="1">
      <x:alignment horizontal="right" vertical="center"/>
    </x:xf>
    <x:xf numFmtId="203" fontId="11" fillId="20" borderId="0" xfId="0" applyNumberFormat="1" applyFont="1" applyFill="1" applyBorder="1" applyAlignment="1">
      <x:alignment horizontal="right" vertical="center"/>
    </x:xf>
    <x:xf numFmtId="204" fontId="12" fillId="20" borderId="0" xfId="0" applyNumberFormat="1" applyFont="1" applyFill="1" applyBorder="1" applyAlignment="1">
      <x:alignment horizontal="right" vertical="center"/>
    </x:xf>
    <x:xf numFmtId="203" fontId="12" fillId="20" borderId="0" xfId="0" applyNumberFormat="1" applyFont="1" applyFill="1" applyBorder="1" applyAlignment="1">
      <x:alignment horizontal="right" vertical="center"/>
    </x:xf>
    <x:xf numFmtId="201" fontId="10" fillId="20" borderId="0" xfId="0" applyNumberFormat="1" applyFont="1" applyFill="1" applyBorder="1" applyAlignment="1">
      <x:alignment horizontal="right" vertical="center"/>
    </x:xf>
    <x:xf numFmtId="203" fontId="10" fillId="20" borderId="0" xfId="0" applyNumberFormat="1" applyFont="1" applyFill="1" applyBorder="1" applyAlignment="1">
      <x:alignment horizontal="right" vertical="center"/>
    </x:xf>
    <x:xf numFmtId="204" fontId="18" fillId="20" borderId="0" xfId="0" applyNumberFormat="1" applyFont="1" applyFill="1" applyBorder="1" applyAlignment="1">
      <x:alignment horizontal="right" vertical="center"/>
    </x:xf>
    <x:xf numFmtId="203" fontId="18" fillId="20" borderId="0" xfId="0" applyNumberFormat="1" applyFont="1" applyFill="1" applyBorder="1" applyAlignment="1">
      <x:alignment horizontal="right" vertical="center"/>
    </x:xf>
    <x:xf numFmtId="0" fontId="10" fillId="19" borderId="0" xfId="0" applyNumberFormat="1" applyFont="1" applyFill="1" applyBorder="1" applyAlignment="1">
      <x:alignment vertical="center" wrapText="1"/>
    </x:xf>
    <x:xf numFmtId="201" fontId="10" fillId="16" borderId="0" xfId="0" applyNumberFormat="1" applyFont="1" applyFill="1" applyBorder="1" applyAlignment="1">
      <x:alignment horizontal="right" vertical="center"/>
    </x:xf>
    <x:xf numFmtId="203" fontId="18" fillId="17" borderId="0" xfId="0" applyNumberFormat="1" applyFont="1" applyFill="1" applyBorder="1" applyAlignment="1">
      <x:alignment horizontal="right" vertical="center"/>
    </x:xf>
    <x:xf numFmtId="204" fontId="18" fillId="17" borderId="0" xfId="0" applyNumberFormat="1" applyFont="1" applyFill="1" applyBorder="1" applyAlignment="1">
      <x:alignment horizontal="right" vertical="center"/>
    </x:xf>
    <x:xf numFmtId="0" fontId="14" fillId="10" borderId="0" xfId="0" applyNumberFormat="1" applyFont="1" applyFill="1" applyBorder="1" applyAlignment="1">
      <x:alignment vertical="center" wrapText="0"/>
    </x:xf>
    <x:xf numFmtId="0" fontId="10" fillId="10" borderId="0" xfId="0" applyNumberFormat="1" applyFont="1" applyFill="1" applyBorder="1" applyAlignment="1">
      <x:alignment horizontal="center" vertical="center" wrapText="1"/>
    </x:xf>
    <x:xf numFmtId="201" fontId="19" fillId="10" borderId="0" xfId="0" applyNumberFormat="1" applyFont="1" applyFill="1" applyBorder="1" applyAlignment="1">
      <x:alignment vertical="center" wrapText="0"/>
    </x:xf>
    <x:xf numFmtId="0" fontId="21" fillId="10" borderId="0" xfId="0" applyNumberFormat="1" applyFont="1" applyFill="1" applyBorder="1" applyAlignment="1">
      <x:alignment vertical="center" wrapText="1"/>
    </x:xf>
    <x:xf numFmtId="0" fontId="22" fillId="10" borderId="0" xfId="0" applyNumberFormat="1" applyFont="1" applyFill="1" applyBorder="1" applyAlignment="1">
      <x:alignment vertical="center"/>
    </x:xf>
    <x:xf numFmtId="0" fontId="23" fillId="10" borderId="0" xfId="0" applyNumberFormat="1" applyFont="1" applyFill="1" applyBorder="1" applyAlignment="1">
      <x:alignment vertical="center"/>
    </x:xf>
    <x:xf numFmtId="0" fontId="22" fillId="10" borderId="0" xfId="0" applyNumberFormat="1" applyFont="1" applyFill="1" applyBorder="1" applyAlignment="1">
      <x:alignment vertical="center" wrapText="1"/>
    </x:xf>
    <x:xf numFmtId="0" fontId="23" fillId="10" borderId="0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/>
    <x:xf numFmtId="0" fontId="13" fillId="7" borderId="0" xfId="0" applyNumberFormat="1" applyFont="1" applyFill="1" applyBorder="1"/>
    <x:xf numFmtId="0" fontId="11" fillId="0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  <x:xf numFmtId="201" fontId="11" fillId="0" borderId="0" xfId="0" applyNumberFormat="1" applyFont="1" applyFill="1" applyBorder="1"/>
    <x:xf numFmtId="201" fontId="11" fillId="4" borderId="0" xfId="0" applyNumberFormat="1" applyFont="1" applyFill="1" applyBorder="1"/>
    <x:xf numFmtId="0" fontId="10" fillId="11" borderId="0" xfId="0" applyNumberFormat="1" applyFont="1" applyFill="1" applyBorder="1" applyAlignment="1">
      <x:alignment vertical="center"/>
    </x:xf>
    <x:xf numFmtId="0" fontId="12" fillId="11" borderId="0" xfId="0" applyNumberFormat="1" applyFont="1" applyFill="1" applyBorder="1"/>
    <x:xf numFmtId="0" fontId="9" fillId="11" borderId="0" xfId="0" applyNumberFormat="1" applyFont="1" applyFill="1" applyBorder="1" applyAlignment="1">
      <x:alignment vertical="center"/>
    </x:xf>
    <x:xf numFmtId="0" fontId="24" fillId="11" borderId="0" xfId="0" applyNumberFormat="1" applyFont="1" applyFill="1" applyBorder="1"/>
    <x:xf numFmtId="0" fontId="13" fillId="12" borderId="0" xfId="0" applyNumberFormat="1" applyFont="1" applyFill="1" applyBorder="1"/>
    <x:xf numFmtId="0" fontId="12" fillId="12" borderId="0" xfId="0" applyNumberFormat="1" applyFont="1" applyFill="1" applyBorder="1"/>
    <x:xf numFmtId="0" fontId="16" fillId="12" borderId="0" xfId="0" applyNumberFormat="1" applyFont="1" applyFill="1" applyBorder="1"/>
    <x:xf numFmtId="0" fontId="10" fillId="11" borderId="0" xfId="0" applyNumberFormat="1" applyFont="1" applyFill="1" applyBorder="1" applyAlignment="1">
      <x:alignment wrapText="1"/>
    </x:xf>
    <x:xf numFmtId="0" fontId="25" fillId="11" borderId="0" xfId="0" applyNumberFormat="1" applyFont="1" applyFill="1" applyBorder="1" applyAlignment="1">
      <x:alignment wrapText="1"/>
    </x:xf>
    <x:xf numFmtId="0" fontId="26" fillId="11" borderId="0" xfId="0" applyNumberFormat="1" applyFont="1" applyFill="1" applyBorder="1"/>
    <x:xf numFmtId="0" fontId="26" fillId="11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wrapText="1"/>
    </x:xf>
    <x:xf numFmtId="0" fontId="11" fillId="13" borderId="0" xfId="0" applyNumberFormat="1" applyFont="1" applyFill="1" applyBorder="1"/>
    <x:xf numFmtId="0" fontId="25" fillId="13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205" fontId="11" fillId="0" borderId="0" xfId="0" applyNumberFormat="1" applyFont="1" applyFill="1" applyBorder="1"/>
    <x:xf numFmtId="0" fontId="2" fillId="11" borderId="0" xfId="0" applyNumberFormat="1" applyFont="1" applyFill="1" applyBorder="1" applyAlignment="1">
      <x:alignment wrapText="1"/>
    </x:xf>
    <x:xf numFmtId="0" fontId="3" fillId="11" borderId="0" xfId="0" applyNumberFormat="1" applyFont="1" applyFill="1" applyBorder="1" applyAlignment="1">
      <x:alignment wrapText="1"/>
    </x:xf>
    <x:xf numFmtId="0" fontId="7" fillId="12" borderId="0" xfId="0" applyNumberFormat="1" applyFont="1" applyFill="1" applyBorder="1" applyAlignment="1">
      <x:alignment wrapText="1"/>
    </x:xf>
    <x:xf numFmtId="0" fontId="2" fillId="12" borderId="0" xfId="0" applyNumberFormat="1" applyFont="1" applyFill="1" applyBorder="1" applyAlignment="1">
      <x:alignment wrapText="1"/>
    </x:xf>
    <x:xf numFmtId="0" fontId="10" fillId="1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wrapText="1"/>
    </x:xf>
    <x:xf numFmtId="0" fontId="17" fillId="11" borderId="0" xfId="0" applyNumberFormat="1" applyFont="1" applyFill="1" applyBorder="1"/>
    <x:xf numFmtId="203" fontId="12" fillId="0" borderId="0" xfId="0" applyNumberFormat="1" applyFont="1" applyFill="1" applyBorder="1"/>
    <x:xf numFmtId="0" fontId="27" fillId="10" borderId="0" xfId="0" applyNumberFormat="1" applyFont="1" applyFill="1" applyBorder="1" applyAlignment="1">
      <x:alignment vertical="center"/>
    </x:xf>
    <x:xf numFmtId="0" fontId="27" fillId="10" borderId="0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 applyAlignment="1">
      <x:alignment vertical="center" wrapText="0"/>
    </x:xf>
    <x:xf numFmtId="0" fontId="11" fillId="6" borderId="0" xfId="0" applyNumberFormat="1" applyFont="1" applyFill="1" applyBorder="1" applyAlignment="1">
      <x:alignment vertical="center"/>
    </x:xf>
    <x:xf numFmtId="0" fontId="12" fillId="6" borderId="0" xfId="0" applyNumberFormat="1" applyFont="1" applyFill="1" applyBorder="1" applyAlignment="1">
      <x:alignment vertical="center"/>
    </x:xf>
    <x:xf numFmtId="0" fontId="14" fillId="6" borderId="0" xfId="0" applyNumberFormat="1" applyFont="1" applyFill="1" applyBorder="1" applyAlignment="1">
      <x:alignment vertical="center" wrapText="0"/>
    </x:xf>
    <x:xf numFmtId="0" fontId="14" fillId="6" borderId="0" xfId="0" applyNumberFormat="1" applyFont="1" applyFill="1" applyBorder="1" applyAlignment="1">
      <x:alignment vertical="center"/>
    </x:xf>
    <x:xf numFmtId="0" fontId="15" fillId="6" borderId="0" xfId="0" applyNumberFormat="1" applyFont="1" applyFill="1" applyBorder="1" applyAlignment="1">
      <x:alignment vertical="center"/>
    </x:xf>
    <x:xf numFmtId="0" fontId="13" fillId="7" borderId="0" xfId="0" applyNumberFormat="1" applyFont="1" applyFill="1" applyBorder="1" applyAlignment="1">
      <x:alignment vertical="center" wrapText="0"/>
    </x:xf>
    <x:xf numFmtId="0" fontId="11" fillId="7" borderId="0" xfId="0" applyNumberFormat="1" applyFont="1" applyFill="1" applyBorder="1" applyAlignment="1">
      <x:alignment vertical="center"/>
    </x:xf>
    <x:xf numFmtId="0" fontId="12" fillId="7" borderId="0" xfId="0" applyNumberFormat="1" applyFont="1" applyFill="1" applyBorder="1" applyAlignment="1">
      <x:alignment vertical="center"/>
    </x:xf>
    <x:xf numFmtId="0" fontId="13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 applyAlignment="1">
      <x:alignment horizontal="center" vertical="center" wrapText="0"/>
    </x:xf>
    <x:xf numFmtId="0" fontId="3" fillId="6" borderId="0" xfId="0" applyNumberFormat="1" applyFont="1" applyFill="1" applyBorder="1" applyAlignment="1">
      <x:alignment vertical="center" wrapText="0"/>
    </x:xf>
    <x:xf numFmtId="0" fontId="3" fillId="6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horizontal="left" vertical="center" wrapText="0"/>
    </x:xf>
    <x:xf numFmtId="0" fontId="10" fillId="7" borderId="0" xfId="0" applyNumberFormat="1" applyFont="1" applyFill="1" applyBorder="1" applyAlignment="1">
      <x:alignment horizontal="center" vertical="center" wrapText="0"/>
    </x:xf>
    <x:xf numFmtId="0" fontId="10" fillId="7" borderId="0" xfId="0" applyNumberFormat="1" applyFont="1" applyFill="1" applyBorder="1" applyAlignment="1">
      <x:alignment vertical="center"/>
    </x:xf>
    <x:xf numFmtId="0" fontId="18" fillId="7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center" vertical="center" wrapText="1"/>
    </x:xf>
    <x:xf numFmtId="0" fontId="10" fillId="7" borderId="0" xfId="0" applyNumberFormat="1" applyFont="1" applyFill="1" applyBorder="1" applyAlignment="1">
      <x:alignment vertical="center" wrapText="1"/>
    </x:xf>
    <x:xf numFmtId="0" fontId="18" fillId="7" borderId="0" xfId="0" applyNumberFormat="1" applyFont="1" applyFill="1" applyBorder="1" applyAlignment="1">
      <x:alignment vertical="center" wrapText="1"/>
    </x:xf>
    <x:xf numFmtId="0" fontId="18" fillId="7" borderId="0" xfId="0" applyNumberFormat="1" applyFont="1" applyFill="1" applyBorder="1" applyAlignment="1">
      <x:alignment horizontal="center" vertical="center" wrapText="1"/>
    </x:xf>
    <x:xf numFmtId="0" fontId="11" fillId="7" borderId="0" xfId="0" applyNumberFormat="1" applyFont="1" applyFill="1" applyBorder="1" applyAlignment="1">
      <x:alignment vertical="center" wrapText="0"/>
    </x:xf>
    <x:xf numFmtId="201" fontId="11" fillId="7" borderId="0" xfId="0" applyNumberFormat="1" applyFont="1" applyFill="1" applyBorder="1" applyAlignment="1">
      <x:alignment vertical="center" wrapText="0"/>
    </x:xf>
    <x:xf numFmtId="203" fontId="11" fillId="7" borderId="0" xfId="0" applyNumberFormat="1" applyFont="1" applyFill="1" applyBorder="1" applyAlignment="1">
      <x:alignment vertical="center" wrapText="0"/>
    </x:xf>
    <x:xf numFmtId="202" fontId="11" fillId="7" borderId="0" xfId="0" applyNumberFormat="1" applyFont="1" applyFill="1" applyBorder="1" applyAlignment="1">
      <x:alignment vertical="center" wrapText="0"/>
    </x:xf>
    <x:xf numFmtId="201" fontId="11" fillId="7" borderId="0" xfId="0" applyNumberFormat="1" applyFont="1" applyFill="1" applyBorder="1" applyAlignment="1">
      <x:alignment horizontal="right" vertical="center" wrapText="0"/>
    </x:xf>
    <x:xf numFmtId="203" fontId="11" fillId="7" borderId="0" xfId="0" applyNumberFormat="1" applyFont="1" applyFill="1" applyBorder="1" applyAlignment="1">
      <x:alignment horizontal="right" vertical="center" wrapText="0"/>
    </x:xf>
    <x:xf numFmtId="202" fontId="11" fillId="7" borderId="0" xfId="0" applyNumberFormat="1" applyFont="1" applyFill="1" applyBorder="1" applyAlignment="1">
      <x:alignment horizontal="right" vertical="center" wrapText="0"/>
    </x:xf>
    <x:xf numFmtId="204" fontId="11" fillId="7" borderId="0" xfId="0" applyNumberFormat="1" applyFont="1" applyFill="1" applyBorder="1" applyAlignment="1">
      <x:alignment horizontal="right" vertical="center" wrapText="0"/>
    </x:xf>
    <x:xf numFmtId="0" fontId="10" fillId="7" borderId="0" xfId="0" applyNumberFormat="1" applyFont="1" applyFill="1" applyBorder="1" applyAlignment="1">
      <x:alignment vertical="center" wrapText="0"/>
    </x:xf>
    <x:xf numFmtId="201" fontId="10" fillId="7" borderId="0" xfId="0" applyNumberFormat="1" applyFont="1" applyFill="1" applyBorder="1" applyAlignment="1">
      <x:alignment vertical="center" wrapText="0"/>
    </x:xf>
    <x:xf numFmtId="203" fontId="10" fillId="7" borderId="0" xfId="0" applyNumberFormat="1" applyFont="1" applyFill="1" applyBorder="1" applyAlignment="1">
      <x:alignment vertical="center" wrapText="0"/>
    </x:xf>
    <x:xf numFmtId="202" fontId="10" fillId="7" borderId="0" xfId="0" applyNumberFormat="1" applyFont="1" applyFill="1" applyBorder="1" applyAlignment="1">
      <x:alignment vertical="center" wrapText="0"/>
    </x:xf>
    <x:xf numFmtId="201" fontId="10" fillId="7" borderId="0" xfId="0" applyNumberFormat="1" applyFont="1" applyFill="1" applyBorder="1" applyAlignment="1">
      <x:alignment horizontal="right" vertical="center" wrapText="0"/>
    </x:xf>
    <x:xf numFmtId="203" fontId="10" fillId="7" borderId="0" xfId="0" applyNumberFormat="1" applyFont="1" applyFill="1" applyBorder="1" applyAlignment="1">
      <x:alignment horizontal="right" vertical="center" wrapText="0"/>
    </x:xf>
    <x:xf numFmtId="202" fontId="10" fillId="7" borderId="0" xfId="0" applyNumberFormat="1" applyFont="1" applyFill="1" applyBorder="1" applyAlignment="1">
      <x:alignment horizontal="right" vertical="center" wrapText="0"/>
    </x:xf>
    <x:xf numFmtId="204" fontId="10" fillId="7" borderId="0" xfId="0" applyNumberFormat="1" applyFont="1" applyFill="1" applyBorder="1" applyAlignment="1">
      <x:alignment horizontal="right" vertical="center" wrapText="0"/>
    </x:xf>
    <x:xf numFmtId="0" fontId="10" fillId="7" borderId="0" xfId="0" applyNumberFormat="1" applyFont="1" applyFill="1" applyBorder="1" applyAlignment="1">
      <x:alignment horizontal="right" vertical="center" wrapText="0"/>
    </x:xf>
    <x:xf numFmtId="0" fontId="12" fillId="6" borderId="0" xfId="0" applyNumberFormat="1" applyFont="1" applyFill="1" applyBorder="1"/>
    <x:xf numFmtId="0" fontId="24" fillId="6" borderId="0" xfId="0" applyNumberFormat="1" applyFont="1" applyFill="1" applyBorder="1"/>
    <x:xf numFmtId="0" fontId="12" fillId="7" borderId="0" xfId="0" applyNumberFormat="1" applyFont="1" applyFill="1" applyBorder="1"/>
    <x:xf numFmtId="0" fontId="16" fillId="7" borderId="0" xfId="0" applyNumberFormat="1" applyFont="1" applyFill="1" applyBorder="1"/>
    <x:xf numFmtId="0" fontId="25" fillId="6" borderId="0" xfId="0" applyNumberFormat="1" applyFont="1" applyFill="1" applyBorder="1" applyAlignment="1">
      <x:alignment wrapText="1"/>
    </x:xf>
    <x:xf numFmtId="0" fontId="26" fillId="6" borderId="0" xfId="0" applyNumberFormat="1" applyFont="1" applyFill="1" applyBorder="1"/>
    <x:xf numFmtId="0" fontId="26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wrapText="1"/>
    </x:xf>
    <x:xf numFmtId="0" fontId="10" fillId="7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17" fillId="6" borderId="0" xfId="0" applyNumberFormat="1" applyFont="1" applyFill="1" applyBorder="1"/>
    <x:xf numFmtId="0" fontId="10" fillId="13" borderId="0" xfId="0" applyNumberFormat="1" applyFont="1" applyFill="1" applyBorder="1" applyAlignment="1">
      <x:alignment horizontal="center" vertical="center"/>
    </x:xf>
    <x:xf numFmtId="0" fontId="10" fillId="18" borderId="0" xfId="0" applyNumberFormat="1" applyFont="1" applyFill="1" applyBorder="1" applyAlignment="1">
      <x:alignment vertical="center"/>
    </x:xf>
    <x:xf numFmtId="0" fontId="11" fillId="10" borderId="0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 applyAlignment="1">
      <x:alignment horizontal="center" vertical="center"/>
    </x:xf>
    <x:xf numFmtId="0" fontId="10" fillId="21" borderId="0" xfId="0" applyNumberFormat="1" applyFont="1" applyFill="1" applyBorder="1" applyAlignment="1">
      <x:alignment vertical="center" wrapText="0"/>
    </x:xf>
    <x:xf numFmtId="0" fontId="10" fillId="21" borderId="0" xfId="0" applyNumberFormat="1" applyFont="1" applyFill="1" applyBorder="1" applyAlignment="1">
      <x:alignment vertical="center"/>
    </x:xf>
    <x:xf numFmtId="0" fontId="14" fillId="21" borderId="0" xfId="0" applyNumberFormat="1" applyFont="1" applyFill="1" applyBorder="1" applyAlignment="1">
      <x:alignment vertical="center" wrapText="0"/>
    </x:xf>
    <x:xf numFmtId="0" fontId="14" fillId="21" borderId="0" xfId="0" applyNumberFormat="1" applyFont="1" applyFill="1" applyBorder="1" applyAlignment="1">
      <x:alignment vertical="center"/>
    </x:xf>
    <x:xf numFmtId="0" fontId="13" fillId="22" borderId="0" xfId="0" applyNumberFormat="1" applyFont="1" applyFill="1" applyBorder="1" applyAlignment="1">
      <x:alignment vertical="center" wrapText="0"/>
    </x:xf>
    <x:xf numFmtId="0" fontId="13" fillId="22" borderId="0" xfId="0" applyNumberFormat="1" applyFont="1" applyFill="1" applyBorder="1" applyAlignment="1">
      <x:alignment vertical="center"/>
    </x:xf>
    <x:xf numFmtId="0" fontId="28" fillId="22" borderId="0" xfId="0" applyNumberFormat="1" applyFont="1" applyFill="1" applyBorder="1" applyAlignment="1">
      <x:alignment vertical="center" wrapText="0"/>
    </x:xf>
    <x:xf numFmtId="0" fontId="28" fillId="22" borderId="0" xfId="0" applyNumberFormat="1" applyFont="1" applyFill="1" applyBorder="1" applyAlignment="1">
      <x:alignment vertical="center"/>
    </x:xf>
    <x:xf numFmtId="0" fontId="10" fillId="21" borderId="0" xfId="0" applyNumberFormat="1" applyFont="1" applyFill="1" applyBorder="1" applyAlignment="1">
      <x:alignment horizontal="center" vertical="center" wrapText="0"/>
    </x:xf>
    <x:xf numFmtId="0" fontId="25" fillId="21" borderId="0" xfId="0" applyNumberFormat="1" applyFont="1" applyFill="1" applyBorder="1" applyAlignment="1">
      <x:alignment horizontal="center" vertical="center" wrapText="0"/>
    </x:xf>
    <x:xf numFmtId="0" fontId="25" fillId="21" borderId="0" xfId="0" applyNumberFormat="1" applyFont="1" applyFill="1" applyBorder="1" applyAlignment="1">
      <x:alignment horizontal="center" vertical="center" wrapText="1"/>
    </x:xf>
    <x:xf numFmtId="0" fontId="10" fillId="23" borderId="0" xfId="0" applyNumberFormat="1" applyFont="1" applyFill="1" applyBorder="1" applyAlignment="1">
      <x:alignment horizontal="center" vertical="center" wrapText="0"/>
    </x:xf>
    <x:xf numFmtId="0" fontId="10" fillId="23" borderId="0" xfId="0" applyNumberFormat="1" applyFont="1" applyFill="1" applyBorder="1" applyAlignment="1">
      <x:alignment horizontal="center" vertical="center"/>
    </x:xf>
    <x:xf numFmtId="0" fontId="25" fillId="23" borderId="0" xfId="0" applyNumberFormat="1" applyFont="1" applyFill="1" applyBorder="1" applyAlignment="1">
      <x:alignment horizontal="center" vertical="center" wrapText="0"/>
    </x:xf>
    <x:xf numFmtId="0" fontId="25" fillId="23" borderId="0" xfId="0" applyNumberFormat="1" applyFont="1" applyFill="1" applyBorder="1" applyAlignment="1">
      <x:alignment horizontal="center" vertical="center"/>
    </x:xf>
    <x:xf numFmtId="0" fontId="25" fillId="23" borderId="0" xfId="0" applyNumberFormat="1" applyFont="1" applyFill="1" applyBorder="1" applyAlignment="1">
      <x:alignment horizontal="center" vertical="center" wrapText="1"/>
    </x:xf>
    <x:xf numFmtId="0" fontId="10" fillId="22" borderId="0" xfId="0" applyNumberFormat="1" applyFont="1" applyFill="1" applyBorder="1" applyAlignment="1">
      <x:alignment horizontal="left" vertical="center" wrapText="1"/>
    </x:xf>
    <x:xf numFmtId="0" fontId="10" fillId="22" borderId="0" xfId="0" applyNumberFormat="1" applyFont="1" applyFill="1" applyBorder="1" applyAlignment="1">
      <x:alignment horizontal="center" vertical="center" wrapText="1"/>
    </x:xf>
    <x:xf numFmtId="0" fontId="29" fillId="22" borderId="0" xfId="0" applyNumberFormat="1" applyFont="1" applyFill="1" applyBorder="1" applyAlignment="1">
      <x:alignment horizontal="left" vertical="center" wrapText="1"/>
    </x:xf>
    <x:xf numFmtId="0" fontId="29" fillId="22" borderId="0" xfId="0" applyNumberFormat="1" applyFont="1" applyFill="1" applyBorder="1" applyAlignment="1">
      <x:alignment horizontal="center" vertical="center" wrapText="1"/>
    </x:xf>
    <x:xf numFmtId="201" fontId="10" fillId="18" borderId="0" xfId="0" applyNumberFormat="1" applyFont="1" applyFill="1" applyBorder="1" applyAlignment="1">
      <x:alignment horizontal="right" vertical="center" wrapText="0"/>
    </x:xf>
    <x:xf numFmtId="203" fontId="10" fillId="18" borderId="0" xfId="0" applyNumberFormat="1" applyFont="1" applyFill="1" applyBorder="1" applyAlignment="1">
      <x:alignment horizontal="right" vertical="center" wrapText="0"/>
    </x:xf>
    <x:xf numFmtId="202" fontId="10" fillId="18" borderId="0" xfId="0" applyNumberFormat="1" applyFont="1" applyFill="1" applyBorder="1" applyAlignment="1">
      <x:alignment horizontal="right" vertical="center" wrapText="0"/>
    </x:xf>
    <x:xf numFmtId="0" fontId="10" fillId="18" borderId="0" xfId="0" applyNumberFormat="1" applyFont="1" applyFill="1" applyBorder="1" applyAlignment="1">
      <x:alignment horizontal="right" vertical="center"/>
    </x:xf>
    <x:xf numFmtId="0" fontId="11" fillId="10" borderId="0" xfId="0" applyNumberFormat="1" applyFont="1" applyFill="1" applyBorder="1" applyAlignment="1">
      <x:alignment horizontal="right" vertical="center" wrapText="0"/>
    </x:xf>
    <x:xf numFmtId="0" fontId="11" fillId="22" borderId="0" xfId="0" applyNumberFormat="1" applyFont="1" applyFill="1" applyBorder="1" applyAlignment="1">
      <x:alignment vertical="center" wrapText="0"/>
    </x:xf>
    <x:xf numFmtId="201" fontId="11" fillId="22" borderId="0" xfId="0" applyNumberFormat="1" applyFont="1" applyFill="1" applyBorder="1" applyAlignment="1">
      <x:alignment horizontal="right" vertical="center" wrapText="0"/>
    </x:xf>
    <x:xf numFmtId="203" fontId="11" fillId="22" borderId="0" xfId="0" applyNumberFormat="1" applyFont="1" applyFill="1" applyBorder="1" applyAlignment="1">
      <x:alignment horizontal="right" vertical="center" wrapText="0"/>
    </x:xf>
    <x:xf numFmtId="204" fontId="11" fillId="22" borderId="0" xfId="0" applyNumberFormat="1" applyFont="1" applyFill="1" applyBorder="1" applyAlignment="1">
      <x:alignment horizontal="right" vertical="center" wrapText="0"/>
    </x:xf>
    <x:xf numFmtId="201" fontId="11" fillId="22" borderId="0" xfId="0" applyNumberFormat="1" applyFont="1" applyFill="1" applyBorder="1" applyAlignment="1">
      <x:alignment horizontal="right" vertical="center"/>
    </x:xf>
    <x:xf numFmtId="204" fontId="11" fillId="24" borderId="0" xfId="0" applyNumberFormat="1" applyFont="1" applyFill="1" applyBorder="1" applyAlignment="1">
      <x:alignment horizontal="right" vertical="center" wrapText="0"/>
    </x:xf>
    <x:xf numFmtId="202" fontId="11" fillId="22" borderId="0" xfId="0" applyNumberFormat="1" applyFont="1" applyFill="1" applyBorder="1" applyAlignment="1">
      <x:alignment horizontal="right" vertical="center" wrapText="0"/>
    </x:xf>
    <x:xf numFmtId="203" fontId="11" fillId="22" borderId="0" xfId="0" applyNumberFormat="1" applyFont="1" applyFill="1" applyBorder="1" applyAlignment="1">
      <x:alignment horizontal="right" vertical="center"/>
    </x:xf>
    <x:xf numFmtId="203" fontId="11" fillId="16" borderId="0" xfId="0" applyNumberFormat="1" applyFont="1" applyFill="1" applyBorder="1" applyAlignment="1">
      <x:alignment horizontal="right" vertical="center"/>
    </x:xf>
    <x:xf numFmtId="203" fontId="10" fillId="24" borderId="0" xfId="0" applyNumberFormat="1" applyFont="1" applyFill="1" applyBorder="1" applyAlignment="1">
      <x:alignment horizontal="right" vertical="center" wrapText="0"/>
    </x:xf>
    <x:xf numFmtId="203" fontId="10" fillId="18" borderId="0" xfId="0" applyNumberFormat="1" applyFont="1" applyFill="1" applyBorder="1" applyAlignment="1">
      <x:alignment horizontal="right" vertical="center"/>
    </x:xf>
    <x:xf numFmtId="0" fontId="10" fillId="22" borderId="0" xfId="0" applyNumberFormat="1" applyFont="1" applyFill="1" applyBorder="1" applyAlignment="1">
      <x:alignment vertical="center" wrapText="1"/>
    </x:xf>
    <x:xf numFmtId="201" fontId="10" fillId="22" borderId="0" xfId="0" applyNumberFormat="1" applyFont="1" applyFill="1" applyBorder="1" applyAlignment="1">
      <x:alignment horizontal="right" vertical="center" wrapText="0"/>
    </x:xf>
    <x:xf numFmtId="203" fontId="10" fillId="22" borderId="0" xfId="0" applyNumberFormat="1" applyFont="1" applyFill="1" applyBorder="1" applyAlignment="1">
      <x:alignment horizontal="right" vertical="center" wrapText="0"/>
    </x:xf>
    <x:xf numFmtId="204" fontId="10" fillId="22" borderId="0" xfId="0" applyNumberFormat="1" applyFont="1" applyFill="1" applyBorder="1" applyAlignment="1">
      <x:alignment horizontal="right" vertical="center" wrapText="0"/>
    </x:xf>
    <x:xf numFmtId="201" fontId="10" fillId="22" borderId="0" xfId="0" applyNumberFormat="1" applyFont="1" applyFill="1" applyBorder="1" applyAlignment="1">
      <x:alignment horizontal="right" vertical="center"/>
    </x:xf>
    <x:xf numFmtId="204" fontId="10" fillId="24" borderId="0" xfId="0" applyNumberFormat="1" applyFont="1" applyFill="1" applyBorder="1" applyAlignment="1">
      <x:alignment horizontal="right" vertical="center" wrapText="0"/>
    </x:xf>
    <x:xf numFmtId="202" fontId="10" fillId="22" borderId="0" xfId="0" applyNumberFormat="1" applyFont="1" applyFill="1" applyBorder="1" applyAlignment="1">
      <x:alignment horizontal="right" vertical="center" wrapText="0"/>
    </x:xf>
    <x:xf numFmtId="203" fontId="10" fillId="22" borderId="0" xfId="0" applyNumberFormat="1" applyFont="1" applyFill="1" applyBorder="1" applyAlignment="1">
      <x:alignment horizontal="right" vertical="center"/>
    </x:xf>
    <x:xf numFmtId="0" fontId="11" fillId="24" borderId="0" xfId="0" applyNumberFormat="1" applyFont="1" applyFill="1" applyBorder="1" applyAlignment="1">
      <x:alignment horizontal="right" vertical="center" wrapText="0"/>
    </x:xf>
    <x:xf numFmtId="0" fontId="11" fillId="22" borderId="0" xfId="0" applyNumberFormat="1" applyFont="1" applyFill="1" applyBorder="1" applyAlignment="1">
      <x:alignment horizontal="right" vertical="center" wrapText="0"/>
    </x:xf>
    <x:xf numFmtId="0" fontId="11" fillId="22" borderId="0" xfId="0" applyNumberFormat="1" applyFont="1" applyFill="1" applyBorder="1" applyAlignment="1">
      <x:alignment horizontal="right" vertical="center"/>
    </x:xf>
    <x:xf numFmtId="0" fontId="11" fillId="25" borderId="0" xfId="0" applyNumberFormat="1" applyFont="1" applyFill="1" applyBorder="1" applyAlignment="1">
      <x:alignment vertical="center" wrapText="0"/>
    </x:xf>
    <x:xf numFmtId="201" fontId="11" fillId="25" borderId="0" xfId="0" applyNumberFormat="1" applyFont="1" applyFill="1" applyBorder="1" applyAlignment="1">
      <x:alignment horizontal="right" vertical="center" wrapText="0"/>
    </x:xf>
    <x:xf numFmtId="203" fontId="11" fillId="25" borderId="0" xfId="0" applyNumberFormat="1" applyFont="1" applyFill="1" applyBorder="1" applyAlignment="1">
      <x:alignment horizontal="right" vertical="center" wrapText="0"/>
    </x:xf>
    <x:xf numFmtId="204" fontId="11" fillId="25" borderId="0" xfId="0" applyNumberFormat="1" applyFont="1" applyFill="1" applyBorder="1" applyAlignment="1">
      <x:alignment horizontal="right" vertical="center" wrapText="0"/>
    </x:xf>
    <x:xf numFmtId="201" fontId="11" fillId="25" borderId="0" xfId="0" applyNumberFormat="1" applyFont="1" applyFill="1" applyBorder="1" applyAlignment="1">
      <x:alignment horizontal="right" vertical="center"/>
    </x:xf>
    <x:xf numFmtId="0" fontId="30" fillId="25" borderId="0" xfId="0" applyNumberFormat="1" applyFont="1" applyFill="1" applyBorder="1" applyAlignment="1">
      <x:alignment vertical="center" wrapText="0"/>
    </x:xf>
    <x:xf numFmtId="201" fontId="30" fillId="25" borderId="0" xfId="0" applyNumberFormat="1" applyFont="1" applyFill="1" applyBorder="1" applyAlignment="1">
      <x:alignment horizontal="right" vertical="center" wrapText="0"/>
    </x:xf>
    <x:xf numFmtId="203" fontId="30" fillId="25" borderId="0" xfId="0" applyNumberFormat="1" applyFont="1" applyFill="1" applyBorder="1" applyAlignment="1">
      <x:alignment horizontal="right" vertical="center" wrapText="0"/>
    </x:xf>
    <x:xf numFmtId="204" fontId="30" fillId="25" borderId="0" xfId="0" applyNumberFormat="1" applyFont="1" applyFill="1" applyBorder="1" applyAlignment="1">
      <x:alignment horizontal="right" vertical="center" wrapText="0"/>
    </x:xf>
    <x:xf numFmtId="201" fontId="30" fillId="25" borderId="0" xfId="0" applyNumberFormat="1" applyFont="1" applyFill="1" applyBorder="1" applyAlignment="1">
      <x:alignment horizontal="right" vertical="center"/>
    </x:xf>
    <x:xf numFmtId="0" fontId="10" fillId="25" borderId="0" xfId="0" applyNumberFormat="1" applyFont="1" applyFill="1" applyBorder="1" applyAlignment="1">
      <x:alignment vertical="center" wrapText="1"/>
    </x:xf>
    <x:xf numFmtId="201" fontId="10" fillId="25" borderId="0" xfId="0" applyNumberFormat="1" applyFont="1" applyFill="1" applyBorder="1" applyAlignment="1">
      <x:alignment horizontal="right" vertical="center" wrapText="0"/>
    </x:xf>
    <x:xf numFmtId="203" fontId="10" fillId="25" borderId="0" xfId="0" applyNumberFormat="1" applyFont="1" applyFill="1" applyBorder="1" applyAlignment="1">
      <x:alignment horizontal="right" vertical="center" wrapText="0"/>
    </x:xf>
    <x:xf numFmtId="204" fontId="10" fillId="25" borderId="0" xfId="0" applyNumberFormat="1" applyFont="1" applyFill="1" applyBorder="1" applyAlignment="1">
      <x:alignment horizontal="right" vertical="center" wrapText="0"/>
    </x:xf>
    <x:xf numFmtId="201" fontId="10" fillId="25" borderId="0" xfId="0" applyNumberFormat="1" applyFont="1" applyFill="1" applyBorder="1" applyAlignment="1">
      <x:alignment horizontal="right" vertical="center"/>
    </x:xf>
    <x:xf numFmtId="0" fontId="30" fillId="25" borderId="0" xfId="0" applyNumberFormat="1" applyFont="1" applyFill="1" applyBorder="1" applyAlignment="1">
      <x:alignment vertical="center" wrapText="1"/>
    </x:xf>
    <x:xf numFmtId="202" fontId="10" fillId="10" borderId="0" xfId="0" applyNumberFormat="1" applyFont="1" applyFill="1" applyBorder="1" applyAlignment="1">
      <x:alignment horizontal="right" vertical="center" wrapText="0"/>
    </x:xf>
    <x:xf numFmtId="0" fontId="10" fillId="24" borderId="0" xfId="0" applyNumberFormat="1" applyFont="1" applyFill="1" applyBorder="1" applyAlignment="1">
      <x:alignment horizontal="right" vertical="center" wrapText="0"/>
    </x:xf>
    <x:xf numFmtId="203" fontId="10" fillId="10" borderId="0" xfId="0" applyNumberFormat="1" applyFont="1" applyFill="1" applyBorder="1" applyAlignment="1">
      <x:alignment horizontal="right" vertical="center"/>
    </x:xf>
    <x:xf numFmtId="0" fontId="10" fillId="22" borderId="0" xfId="0" applyNumberFormat="1" applyFont="1" applyFill="1" applyBorder="1" applyAlignment="1">
      <x:alignment vertical="center" wrapText="0"/>
    </x:xf>
    <x:xf numFmtId="0" fontId="10" fillId="22" borderId="0" xfId="0" applyNumberFormat="1" applyFont="1" applyFill="1" applyBorder="1" applyAlignment="1">
      <x:alignment horizontal="right" vertical="center" wrapText="0"/>
    </x:xf>
    <x:xf numFmtId="0" fontId="10" fillId="24" borderId="0" xfId="0" applyNumberFormat="1" applyFont="1" applyFill="1" applyBorder="1" applyAlignment="1">
      <x:alignment horizontal="center" vertical="center" wrapText="0"/>
    </x:xf>
    <x:xf numFmtId="0" fontId="29" fillId="24" borderId="0" xfId="0" applyNumberFormat="1" applyFont="1" applyFill="1" applyBorder="1" applyAlignment="1">
      <x:alignment horizontal="center" vertical="center" wrapText="1"/>
    </x:xf>
    <x:xf numFmtId="204" fontId="30" fillId="24" borderId="0" xfId="0" applyNumberFormat="1" applyFont="1" applyFill="1" applyBorder="1" applyAlignment="1">
      <x:alignment horizontal="right" vertical="center" wrapText="0"/>
    </x:xf>
    <x:xf numFmtId="202" fontId="11" fillId="26" borderId="0" xfId="0" applyNumberFormat="1" applyFont="1" applyFill="1" applyBorder="1" applyAlignment="1">
      <x:alignment horizontal="right" vertical="center" wrapText="0"/>
    </x:xf>
    <x:xf numFmtId="206" fontId="11" fillId="26" borderId="0" xfId="0" applyNumberFormat="1" applyFont="1" applyFill="1" applyBorder="1" applyAlignment="1">
      <x:alignment horizontal="right" vertical="center" wrapText="0"/>
    </x:xf>
    <x:xf numFmtId="203" fontId="11" fillId="26" borderId="0" xfId="0" applyNumberFormat="1" applyFont="1" applyFill="1" applyBorder="1" applyAlignment="1">
      <x:alignment horizontal="right" vertical="center" wrapText="0"/>
    </x:xf>
    <x:xf numFmtId="207" fontId="11" fillId="26" borderId="0" xfId="0" applyNumberFormat="1" applyFont="1" applyFill="1" applyBorder="1" applyAlignment="1">
      <x:alignment horizontal="right" vertical="center" wrapText="0"/>
    </x:xf>
    <x:xf numFmtId="202" fontId="10" fillId="27" borderId="0" xfId="0" applyNumberFormat="1" applyFont="1" applyFill="1" applyBorder="1" applyAlignment="1">
      <x:alignment horizontal="right" vertical="center" wrapText="0"/>
    </x:xf>
    <x:xf numFmtId="208" fontId="10" fillId="27" borderId="0" xfId="0" applyNumberFormat="1" applyFont="1" applyFill="1" applyBorder="1" applyAlignment="1">
      <x:alignment horizontal="right" vertical="center" wrapText="0"/>
    </x:xf>
    <x:xf numFmtId="203" fontId="10" fillId="27" borderId="0" xfId="0" applyNumberFormat="1" applyFont="1" applyFill="1" applyBorder="1" applyAlignment="1">
      <x:alignment horizontal="right" vertical="center" wrapText="0"/>
    </x:xf>
    <x:xf numFmtId="209" fontId="10" fillId="27" borderId="0" xfId="0" applyNumberFormat="1" applyFont="1" applyFill="1" applyBorder="1" applyAlignment="1">
      <x:alignment horizontal="right" vertical="center" wrapText="0"/>
    </x:xf>
    <x:xf numFmtId="0" fontId="31" fillId="10" borderId="0" xfId="0" applyNumberFormat="1" applyFont="1" applyFill="1" applyBorder="1" applyAlignment="1">
      <x:alignment vertical="center" wrapText="1"/>
    </x:xf>
    <x:xf numFmtId="0" fontId="32" fillId="10" borderId="0" xfId="0" applyNumberFormat="1" applyFont="1" applyFill="1" applyBorder="1" applyAlignment="1">
      <x:alignment vertical="center" wrapText="1"/>
    </x:xf>
    <x:xf numFmtId="0" fontId="32" fillId="10" borderId="0" xfId="0" applyNumberFormat="1" applyFont="1" applyFill="1" applyBorder="1" applyAlignment="1">
      <x:alignment vertical="center"/>
    </x:xf>
    <x:xf numFmtId="0" fontId="33" fillId="6" borderId="0" xfId="0" applyNumberFormat="1" applyFont="1" applyFill="1" applyBorder="1" applyAlignment="1">
      <x:alignment horizontal="center" vertical="center"/>
    </x:xf>
    <x:xf numFmtId="0" fontId="33" fillId="13" borderId="0" xfId="0" applyNumberFormat="1" applyFont="1" applyFill="1" applyBorder="1" applyAlignment="1">
      <x:alignment horizontal="center" vertical="center"/>
    </x:xf>
    <x:xf numFmtId="0" fontId="33" fillId="6" borderId="0" xfId="0" applyNumberFormat="1" applyFont="1" applyFill="1" applyBorder="1" applyAlignment="1">
      <x:alignment horizontal="center" vertical="center" wrapText="1"/>
    </x:xf>
    <x:xf numFmtId="0" fontId="33" fillId="13" borderId="0" xfId="0" applyNumberFormat="1" applyFont="1" applyFill="1" applyBorder="1" applyAlignment="1">
      <x:alignment horizontal="center" vertical="center" wrapText="1"/>
    </x:xf>
    <x:xf numFmtId="0" fontId="31" fillId="21" borderId="0" xfId="0" applyNumberFormat="1" applyFont="1" applyFill="1" applyBorder="1" applyAlignment="1">
      <x:alignment vertical="center" wrapText="1"/>
    </x:xf>
    <x:xf numFmtId="0" fontId="32" fillId="21" borderId="0" xfId="0" applyNumberFormat="1" applyFont="1" applyFill="1" applyBorder="1" applyAlignment="1">
      <x:alignment vertical="center" wrapText="1"/>
    </x:xf>
    <x:xf numFmtId="0" fontId="34" fillId="21" borderId="0" xfId="0" applyNumberFormat="1" applyFont="1" applyFill="1" applyBorder="1" applyAlignment="1">
      <x:alignment vertical="center" wrapText="1"/>
    </x:xf>
    <x:xf numFmtId="0" fontId="25" fillId="21" borderId="0" xfId="0" applyNumberFormat="1" applyFont="1" applyFill="1" applyBorder="1" applyAlignment="1">
      <x:alignment vertical="center" wrapText="1"/>
    </x:xf>
    <x:xf numFmtId="0" fontId="32" fillId="22" borderId="0" xfId="0" applyNumberFormat="1" applyFont="1" applyFill="1" applyBorder="1" applyAlignment="1">
      <x:alignment vertical="center" wrapText="1"/>
    </x:xf>
    <x:xf numFmtId="0" fontId="33" fillId="22" borderId="0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/>
    <x:xf numFmtId="0" fontId="10" fillId="13" borderId="0" xfId="0" applyNumberFormat="1" applyFont="1" applyFill="1" applyBorder="1"/>
    <x:xf numFmtId="0" fontId="11" fillId="0" borderId="0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 applyAlignment="1">
      <x:alignment vertical="center" wrapText="1"/>
    </x:xf>
    <x:xf numFmtId="201" fontId="11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 wrapText="1"/>
    </x:xf>
    <x:xf numFmtId="201" fontId="11" fillId="4" borderId="0" xfId="0" applyNumberFormat="1" applyFont="1" applyFill="1" applyBorder="1" applyAlignment="1">
      <x:alignment vertical="center"/>
    </x:xf>
    <x:xf numFmtId="0" fontId="10" fillId="13" borderId="0" xfId="0" applyNumberFormat="1" applyFont="1" applyFill="1" applyBorder="1" applyAlignment="1">
      <x:alignment vertical="center"/>
    </x:xf>
    <x:xf numFmtId="205" fontId="11" fillId="0" borderId="0" xfId="0" applyNumberFormat="1" applyFont="1" applyFill="1" applyBorder="1" applyAlignment="1">
      <x:alignment vertical="center"/>
    </x:xf>
    <x:xf numFmtId="0" fontId="11" fillId="21" borderId="0" xfId="0" applyNumberFormat="1" applyFont="1" applyFill="1" applyBorder="1" applyAlignment="1">
      <x:alignment vertical="center"/>
    </x:xf>
    <x:xf numFmtId="0" fontId="25" fillId="21" borderId="0" xfId="0" applyNumberFormat="1" applyFont="1" applyFill="1" applyBorder="1" applyAlignment="1">
      <x:alignment vertical="center"/>
    </x:xf>
    <x:xf numFmtId="0" fontId="11" fillId="22" borderId="0" xfId="0" applyNumberFormat="1" applyFont="1" applyFill="1" applyBorder="1" applyAlignment="1">
      <x:alignment vertical="center"/>
    </x:xf>
    <x:xf numFmtId="0" fontId="10" fillId="21" borderId="0" xfId="0" applyNumberFormat="1" applyFont="1" applyFill="1" applyBorder="1" applyAlignment="1">
      <x:alignment vertical="center" wrapText="1"/>
    </x:xf>
    <x:xf numFmtId="200" fontId="11" fillId="0" borderId="0" xfId="0" applyNumberFormat="1" applyFont="1" applyFill="1" applyBorder="1" applyAlignment="1">
      <x:alignment vertical="center"/>
    </x:xf>
    <x:xf numFmtId="200" fontId="11" fillId="4" borderId="0" xfId="0" applyNumberFormat="1" applyFont="1" applyFill="1" applyBorder="1" applyAlignment="1">
      <x:alignment vertical="center"/>
    </x:xf>
    <x:xf numFmtId="200" fontId="10" fillId="13" borderId="0" xfId="0" applyNumberFormat="1" applyFont="1" applyFill="1" applyBorder="1" applyAlignment="1">
      <x:alignment vertical="center"/>
    </x:xf>
    <x:xf numFmtId="201" fontId="11" fillId="22" borderId="0" xfId="0" applyNumberFormat="1" applyFont="1" applyFill="1" applyBorder="1" applyAlignment="1">
      <x:alignment vertical="center"/>
    </x:xf>
    <x:xf numFmtId="200" fontId="11" fillId="22" borderId="0" xfId="0" applyNumberFormat="1" applyFont="1" applyFill="1" applyBorder="1" applyAlignment="1">
      <x:alignment vertical="center"/>
    </x:xf>
    <x:xf numFmtId="0" fontId="11" fillId="22" borderId="0" xfId="0" applyNumberFormat="1" applyFont="1" applyFill="1" applyBorder="1" applyAlignment="1">
      <x:alignment vertical="center" wrapText="1"/>
    </x:xf>
    <x:xf numFmtId="200" fontId="11" fillId="26" borderId="0" xfId="0" applyNumberFormat="1" applyFont="1" applyFill="1" applyBorder="1" applyAlignment="1">
      <x:alignment vertical="center"/>
    </x:xf>
    <x:xf numFmtId="0" fontId="32" fillId="22" borderId="0" xfId="0" applyNumberFormat="1" applyFont="1" applyFill="1" applyBorder="1" applyAlignment="1">
      <x:alignment vertical="center"/>
    </x:xf>
    <x:xf numFmtId="0" fontId="11" fillId="26" borderId="0" xfId="0" applyNumberFormat="1" applyFont="1" applyFill="1" applyBorder="1" applyAlignment="1">
      <x:alignment vertical="center"/>
    </x:xf>
    <x:xf numFmtId="210" fontId="11" fillId="26" borderId="0" xfId="0" applyNumberFormat="1" applyFont="1" applyFill="1" applyBorder="1" applyAlignment="1">
      <x:alignment vertical="center"/>
    </x:xf>
    <x:xf numFmtId="200" fontId="11" fillId="27" borderId="0" xfId="0" applyNumberFormat="1" applyFont="1" applyFill="1" applyBorder="1" applyAlignment="1">
      <x:alignment vertical="center"/>
    </x:xf>
    <x:xf numFmtId="0" fontId="11" fillId="27" borderId="0" xfId="0" applyNumberFormat="1" applyFont="1" applyFill="1" applyBorder="1" applyAlignment="1">
      <x:alignment vertical="center"/>
    </x:xf>
    <x:xf numFmtId="211" fontId="11" fillId="27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wrapText="1"/>
    </x:xf>
    <x:xf numFmtId="203" fontId="11" fillId="0" borderId="0" xfId="0" applyNumberFormat="1" applyFont="1" applyFill="1" applyBorder="1"/>
    <x:xf numFmtId="0" fontId="13" fillId="0" borderId="0" xfId="0" applyNumberFormat="1" applyFont="1" applyFill="1" applyBorder="1" applyAlignment="1">
      <x:alignment vertical="center" wrapText="1"/>
    </x:xf>
    <x:xf numFmtId="203" fontId="11" fillId="0" borderId="0" xfId="0" applyNumberFormat="1" applyFont="1" applyFill="1" applyBorder="1" applyAlignment="1">
      <x:alignment vertical="center"/>
    </x:xf>
    <x:xf numFmtId="0" fontId="13" fillId="22" borderId="0" xfId="0" applyNumberFormat="1" applyFont="1" applyFill="1" applyBorder="1" applyAlignment="1">
      <x:alignment vertical="center" wrapText="1"/>
    </x:xf>
    <x:xf numFmtId="0" fontId="31" fillId="22" borderId="0" xfId="0" applyNumberFormat="1" applyFont="1" applyFill="1" applyBorder="1" applyAlignment="1">
      <x:alignment vertical="center" wrapText="1"/>
    </x:xf>
    <x:xf numFmtId="212" fontId="11" fillId="0" borderId="0" xfId="0" applyNumberFormat="1" applyFont="1" applyFill="1" applyBorder="1" applyAlignment="1">
      <x:alignment vertical="center"/>
    </x:xf>
    <x:xf numFmtId="203" fontId="11" fillId="21" borderId="0" xfId="0" applyNumberFormat="1" applyFont="1" applyFill="1" applyBorder="1" applyAlignment="1">
      <x:alignment vertical="center"/>
    </x:xf>
    <x:xf numFmtId="203" fontId="25" fillId="21" borderId="0" xfId="0" applyNumberFormat="1" applyFont="1" applyFill="1" applyBorder="1" applyAlignment="1">
      <x:alignment vertical="center"/>
    </x:xf>
    <x:xf numFmtId="203" fontId="25" fillId="21" borderId="0" xfId="0" applyNumberFormat="1" applyFont="1" applyFill="1" applyBorder="1" applyAlignment="1">
      <x:alignment vertical="center" wrapText="1"/>
    </x:xf>
    <x:xf numFmtId="212" fontId="11" fillId="27" borderId="0" xfId="0" applyNumberFormat="1" applyFont="1" applyFill="1" applyBorder="1" applyAlignment="1">
      <x:alignment vertical="center"/>
    </x:xf>
    <x:xf numFmtId="213" fontId="11" fillId="27" borderId="0" xfId="0" applyNumberFormat="1" applyFont="1" applyFill="1" applyBorder="1" applyAlignment="1">
      <x:alignment vertical="center"/>
    </x:xf>
    <x:xf numFmtId="0" fontId="32" fillId="0" borderId="0" xfId="0" applyNumberFormat="1" applyFont="1" applyFill="1" applyBorder="1" applyAlignment="1">
      <x:alignment vertical="center"/>
    </x:xf>
    <x:xf numFmtId="203" fontId="32" fillId="0" borderId="0" xfId="0" applyNumberFormat="1" applyFont="1" applyFill="1" applyBorder="1" applyAlignment="1">
      <x:alignment vertical="center"/>
    </x:xf>
    <x:xf numFmtId="0" fontId="32" fillId="0" borderId="0" xfId="0" applyNumberFormat="1" applyFont="1" applyFill="1" applyBorder="1" applyAlignment="1">
      <x:alignment vertical="center" wrapText="1"/>
    </x:xf>
    <x:xf numFmtId="203" fontId="32" fillId="0" borderId="0" xfId="0" applyNumberFormat="1" applyFont="1" applyFill="1" applyBorder="1" applyAlignment="1">
      <x:alignment vertical="center" wrapText="1"/>
    </x:xf>
    <x:xf numFmtId="0" fontId="35" fillId="22" borderId="0" xfId="0" applyNumberFormat="1" applyFont="1" applyFill="1" applyBorder="1" applyAlignment="1">
      <x:alignment vertical="center"/>
    </x:xf>
    <x:xf numFmtId="0" fontId="35" fillId="22" borderId="0" xfId="0" applyNumberFormat="1" applyFont="1" applyFill="1" applyBorder="1" applyAlignment="1">
      <x:alignment vertical="center" wrapText="1"/>
    </x:xf>
    <x:xf numFmtId="0" fontId="29" fillId="2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 applyAlignment="1">
      <x:alignment vertical="center" wrapText="1"/>
    </x:xf>
    <x:xf numFmtId="0" fontId="29" fillId="22" borderId="0" xfId="0" applyNumberFormat="1" applyFont="1" applyFill="1" applyBorder="1" applyAlignment="1">
      <x:alignment vertical="center" wrapText="1"/>
    </x:xf>
    <x:xf numFmtId="0" fontId="0" fillId="26" borderId="0" xfId="0" applyNumberFormat="1" applyFont="1" applyFill="1" applyBorder="1"/>
    <x:xf numFmtId="0" fontId="12" fillId="26" borderId="0" xfId="0" applyNumberFormat="1" applyFont="1" applyFill="1" applyBorder="1"/>
    <x:xf numFmtId="0" fontId="12" fillId="26" borderId="0" xfId="0" applyNumberFormat="1" applyFont="1" applyFill="1" applyBorder="1" applyAlignment="1">
      <x:alignment wrapText="1"/>
    </x:xf>
    <x:xf numFmtId="0" fontId="36" fillId="22" borderId="0" xfId="0" applyNumberFormat="1" applyFont="1" applyFill="1" applyBorder="1" applyAlignment="1">
      <x:alignment vertical="center" wrapText="0"/>
    </x:xf>
    <x:xf numFmtId="202" fontId="36" fillId="22" borderId="0" xfId="0" applyNumberFormat="1" applyFont="1" applyFill="1" applyBorder="1" applyAlignment="1">
      <x:alignment horizontal="right" vertical="center" wrapText="0"/>
    </x:xf>
    <x:xf numFmtId="203" fontId="36" fillId="22" borderId="0" xfId="0" applyNumberFormat="1" applyFont="1" applyFill="1" applyBorder="1" applyAlignment="1">
      <x:alignment horizontal="right" vertical="center" wrapText="0"/>
    </x:xf>
    <x:xf numFmtId="204" fontId="36" fillId="22" borderId="0" xfId="0" applyNumberFormat="1" applyFont="1" applyFill="1" applyBorder="1" applyAlignment="1">
      <x:alignment horizontal="right" vertical="center" wrapText="0"/>
    </x:xf>
    <x:xf numFmtId="203" fontId="36" fillId="22" borderId="0" xfId="0" applyNumberFormat="1" applyFont="1" applyFill="1" applyBorder="1" applyAlignment="1">
      <x:alignment horizontal="right" vertical="center"/>
    </x:xf>
    <x:xf numFmtId="0" fontId="37" fillId="22" borderId="0" xfId="0" applyNumberFormat="1" applyFont="1" applyFill="1" applyBorder="1" applyAlignment="1">
      <x:alignment vertical="center" wrapText="0"/>
    </x:xf>
    <x:xf numFmtId="202" fontId="37" fillId="22" borderId="0" xfId="0" applyNumberFormat="1" applyFont="1" applyFill="1" applyBorder="1" applyAlignment="1">
      <x:alignment horizontal="right" vertical="center" wrapText="0"/>
    </x:xf>
    <x:xf numFmtId="203" fontId="37" fillId="22" borderId="0" xfId="0" applyNumberFormat="1" applyFont="1" applyFill="1" applyBorder="1" applyAlignment="1">
      <x:alignment horizontal="right" vertical="center" wrapText="0"/>
    </x:xf>
    <x:xf numFmtId="204" fontId="37" fillId="22" borderId="0" xfId="0" applyNumberFormat="1" applyFont="1" applyFill="1" applyBorder="1" applyAlignment="1">
      <x:alignment horizontal="right" vertical="center" wrapText="0"/>
    </x:xf>
    <x:xf numFmtId="203" fontId="37" fillId="22" borderId="0" xfId="0" applyNumberFormat="1" applyFont="1" applyFill="1" applyBorder="1" applyAlignment="1">
      <x:alignment horizontal="right" vertical="center"/>
    </x:xf>
    <x:xf numFmtId="204" fontId="37" fillId="24" borderId="0" xfId="0" applyNumberFormat="1" applyFont="1" applyFill="1" applyBorder="1" applyAlignment="1">
      <x:alignment horizontal="right" vertical="center" wrapText="0"/>
    </x:xf>
    <x:xf numFmtId="0" fontId="11" fillId="24" borderId="0" xfId="0" applyNumberFormat="1" applyFont="1" applyFill="1" applyBorder="1" applyAlignment="1">
      <x:alignment vertical="center" wrapText="0"/>
    </x:xf>
    <x:xf numFmtId="202" fontId="11" fillId="24" borderId="0" xfId="0" applyNumberFormat="1" applyFont="1" applyFill="1" applyBorder="1" applyAlignment="1">
      <x:alignment horizontal="right" vertical="center" wrapText="0"/>
    </x:xf>
    <x:xf numFmtId="203" fontId="11" fillId="24" borderId="0" xfId="0" applyNumberFormat="1" applyFont="1" applyFill="1" applyBorder="1" applyAlignment="1">
      <x:alignment horizontal="right" vertical="center" wrapText="0"/>
    </x:xf>
    <x:xf numFmtId="206" fontId="11" fillId="24" borderId="0" xfId="0" applyNumberFormat="1" applyFont="1" applyFill="1" applyBorder="1" applyAlignment="1">
      <x:alignment horizontal="right" vertical="center" wrapText="0"/>
    </x:xf>
    <x:xf numFmtId="207" fontId="11" fillId="24" borderId="0" xfId="0" applyNumberFormat="1" applyFont="1" applyFill="1" applyBorder="1" applyAlignment="1">
      <x:alignment horizontal="right" vertical="center" wrapText="0"/>
    </x:xf>
    <x:xf numFmtId="203" fontId="11" fillId="24" borderId="0" xfId="0" applyNumberFormat="1" applyFont="1" applyFill="1" applyBorder="1" applyAlignment="1">
      <x:alignment horizontal="right" vertical="center"/>
    </x:xf>
    <x:xf numFmtId="0" fontId="36" fillId="24" borderId="0" xfId="0" applyNumberFormat="1" applyFont="1" applyFill="1" applyBorder="1" applyAlignment="1">
      <x:alignment vertical="center" wrapText="0"/>
    </x:xf>
    <x:xf numFmtId="202" fontId="36" fillId="24" borderId="0" xfId="0" applyNumberFormat="1" applyFont="1" applyFill="1" applyBorder="1" applyAlignment="1">
      <x:alignment horizontal="right" vertical="center" wrapText="0"/>
    </x:xf>
    <x:xf numFmtId="203" fontId="36" fillId="24" borderId="0" xfId="0" applyNumberFormat="1" applyFont="1" applyFill="1" applyBorder="1" applyAlignment="1">
      <x:alignment horizontal="right" vertical="center" wrapText="0"/>
    </x:xf>
    <x:xf numFmtId="204" fontId="36" fillId="24" borderId="0" xfId="0" applyNumberFormat="1" applyFont="1" applyFill="1" applyBorder="1" applyAlignment="1">
      <x:alignment horizontal="right" vertical="center" wrapText="0"/>
    </x:xf>
    <x:xf numFmtId="206" fontId="36" fillId="24" borderId="0" xfId="0" applyNumberFormat="1" applyFont="1" applyFill="1" applyBorder="1" applyAlignment="1">
      <x:alignment horizontal="right" vertical="center" wrapText="0"/>
    </x:xf>
    <x:xf numFmtId="207" fontId="36" fillId="24" borderId="0" xfId="0" applyNumberFormat="1" applyFont="1" applyFill="1" applyBorder="1" applyAlignment="1">
      <x:alignment horizontal="right" vertical="center" wrapText="0"/>
    </x:xf>
    <x:xf numFmtId="203" fontId="36" fillId="24" borderId="0" xfId="0" applyNumberFormat="1" applyFont="1" applyFill="1" applyBorder="1" applyAlignment="1">
      <x:alignment horizontal="right" vertical="center"/>
    </x:xf>
    <x:xf numFmtId="0" fontId="37" fillId="24" borderId="0" xfId="0" applyNumberFormat="1" applyFont="1" applyFill="1" applyBorder="1" applyAlignment="1">
      <x:alignment vertical="center" wrapText="0"/>
    </x:xf>
    <x:xf numFmtId="202" fontId="37" fillId="24" borderId="0" xfId="0" applyNumberFormat="1" applyFont="1" applyFill="1" applyBorder="1" applyAlignment="1">
      <x:alignment horizontal="right" vertical="center" wrapText="0"/>
    </x:xf>
    <x:xf numFmtId="203" fontId="37" fillId="24" borderId="0" xfId="0" applyNumberFormat="1" applyFont="1" applyFill="1" applyBorder="1" applyAlignment="1">
      <x:alignment horizontal="right" vertical="center" wrapText="0"/>
    </x:xf>
    <x:xf numFmtId="206" fontId="37" fillId="24" borderId="0" xfId="0" applyNumberFormat="1" applyFont="1" applyFill="1" applyBorder="1" applyAlignment="1">
      <x:alignment horizontal="right" vertical="center" wrapText="0"/>
    </x:xf>
    <x:xf numFmtId="207" fontId="37" fillId="24" borderId="0" xfId="0" applyNumberFormat="1" applyFont="1" applyFill="1" applyBorder="1" applyAlignment="1">
      <x:alignment horizontal="right" vertical="center" wrapText="0"/>
    </x:xf>
    <x:xf numFmtId="203" fontId="37" fillId="24" borderId="0" xfId="0" applyNumberFormat="1" applyFont="1" applyFill="1" applyBorder="1" applyAlignment="1">
      <x:alignment horizontal="right" vertical="center"/>
    </x:xf>
    <x:xf numFmtId="0" fontId="10" fillId="24" borderId="0" xfId="0" applyNumberFormat="1" applyFont="1" applyFill="1" applyBorder="1" applyAlignment="1">
      <x:alignment vertical="center" wrapText="0"/>
    </x:xf>
    <x:xf numFmtId="202" fontId="10" fillId="24" borderId="0" xfId="0" applyNumberFormat="1" applyFont="1" applyFill="1" applyBorder="1" applyAlignment="1">
      <x:alignment horizontal="right" vertical="center" wrapText="0"/>
    </x:xf>
    <x:xf numFmtId="203" fontId="10" fillId="24" borderId="0" xfId="0" applyNumberFormat="1" applyFont="1" applyFill="1" applyBorder="1" applyAlignment="1">
      <x:alignment horizontal="right" vertical="center"/>
    </x:xf>
    <x:xf numFmtId="208" fontId="10" fillId="22" borderId="0" xfId="0" applyNumberFormat="1" applyFont="1" applyFill="1" applyBorder="1" applyAlignment="1">
      <x:alignment horizontal="right" vertical="center" wrapText="0"/>
    </x:xf>
    <x:xf numFmtId="209" fontId="10" fillId="22" borderId="0" xfId="0" applyNumberFormat="1" applyFont="1" applyFill="1" applyBorder="1" applyAlignment="1">
      <x:alignment horizontal="right" vertical="center" wrapText="0"/>
    </x:xf>
    <x:xf numFmtId="0" fontId="38" fillId="22" borderId="0" xfId="0" applyNumberFormat="1" applyFont="1" applyFill="1" applyBorder="1" applyAlignment="1">
      <x:alignment vertical="center" wrapText="1"/>
    </x:xf>
    <x:xf numFmtId="202" fontId="38" fillId="22" borderId="0" xfId="0" applyNumberFormat="1" applyFont="1" applyFill="1" applyBorder="1" applyAlignment="1">
      <x:alignment horizontal="right" vertical="center" wrapText="0"/>
    </x:xf>
    <x:xf numFmtId="203" fontId="38" fillId="22" borderId="0" xfId="0" applyNumberFormat="1" applyFont="1" applyFill="1" applyBorder="1" applyAlignment="1">
      <x:alignment horizontal="right" vertical="center" wrapText="0"/>
    </x:xf>
    <x:xf numFmtId="204" fontId="38" fillId="22" borderId="0" xfId="0" applyNumberFormat="1" applyFont="1" applyFill="1" applyBorder="1" applyAlignment="1">
      <x:alignment horizontal="right" vertical="center" wrapText="0"/>
    </x:xf>
    <x:xf numFmtId="208" fontId="38" fillId="22" borderId="0" xfId="0" applyNumberFormat="1" applyFont="1" applyFill="1" applyBorder="1" applyAlignment="1">
      <x:alignment horizontal="right" vertical="center" wrapText="0"/>
    </x:xf>
    <x:xf numFmtId="209" fontId="38" fillId="22" borderId="0" xfId="0" applyNumberFormat="1" applyFont="1" applyFill="1" applyBorder="1" applyAlignment="1">
      <x:alignment horizontal="right" vertical="center" wrapText="0"/>
    </x:xf>
    <x:xf numFmtId="203" fontId="38" fillId="22" borderId="0" xfId="0" applyNumberFormat="1" applyFont="1" applyFill="1" applyBorder="1" applyAlignment="1">
      <x:alignment horizontal="right" vertical="center"/>
    </x:xf>
    <x:xf numFmtId="204" fontId="38" fillId="24" borderId="0" xfId="0" applyNumberFormat="1" applyFont="1" applyFill="1" applyBorder="1" applyAlignment="1">
      <x:alignment horizontal="right" vertical="center" wrapText="0"/>
    </x:xf>
    <x:xf numFmtId="0" fontId="38" fillId="22" borderId="0" xfId="0" applyNumberFormat="1" applyFont="1" applyFill="1" applyBorder="1" applyAlignment="1">
      <x:alignment vertical="center" wrapText="0"/>
    </x:xf>
    <x:xf numFmtId="0" fontId="38" fillId="22" borderId="0" xfId="0" applyNumberFormat="1" applyFont="1" applyFill="1" applyBorder="1" applyAlignment="1">
      <x:alignment horizontal="right" vertical="center" wrapText="0"/>
    </x:xf>
    <x:xf numFmtId="0" fontId="38" fillId="24" borderId="0" xfId="0" applyNumberFormat="1" applyFont="1" applyFill="1" applyBorder="1" applyAlignment="1">
      <x:alignment horizontal="right" vertical="center" wrapText="0"/>
    </x:xf>
    <x:xf numFmtId="0" fontId="11" fillId="24" borderId="0" xfId="0" applyNumberFormat="1" applyFont="1" applyFill="1" applyBorder="1" applyAlignment="1">
      <x:alignment vertical="center"/>
    </x:xf>
    <x:xf numFmtId="201" fontId="10" fillId="24" borderId="0" xfId="0" applyNumberFormat="1" applyFont="1" applyFill="1" applyBorder="1" applyAlignment="1">
      <x:alignment horizontal="right" vertical="center" wrapText="0"/>
    </x:xf>
    <x:xf numFmtId="0" fontId="10" fillId="24" borderId="0" xfId="0" applyNumberFormat="1" applyFont="1" applyFill="1" applyBorder="1" applyAlignment="1">
      <x:alignment horizontal="right" vertical="center"/>
    </x:xf>
    <x:xf numFmtId="0" fontId="10" fillId="24" borderId="0" xfId="0" applyNumberFormat="1" applyFont="1" applyFill="1" applyBorder="1" applyAlignment="1">
      <x:alignment vertical="center" wrapText="1"/>
    </x:xf>
    <x:xf numFmtId="201" fontId="10" fillId="24" borderId="0" xfId="0" applyNumberFormat="1" applyFont="1" applyFill="1" applyBorder="1" applyAlignment="1">
      <x:alignment horizontal="right" vertical="center"/>
    </x:xf>
    <x:xf numFmtId="0" fontId="13" fillId="24" borderId="0" xfId="0" applyNumberFormat="1" applyFont="1" applyFill="1" applyBorder="1" applyAlignment="1">
      <x:alignment vertical="center" wrapText="1"/>
    </x:xf>
    <x:xf numFmtId="0" fontId="11" fillId="24" borderId="0" xfId="0" applyNumberFormat="1" applyFont="1" applyFill="1" applyBorder="1" applyAlignment="1">
      <x:alignment vertical="center" wrapText="1"/>
    </x:xf>
    <x:xf numFmtId="0" fontId="31" fillId="24" borderId="0" xfId="0" applyNumberFormat="1" applyFont="1" applyFill="1" applyBorder="1" applyAlignment="1">
      <x:alignment vertical="center" wrapText="1"/>
    </x:xf>
    <x:xf numFmtId="0" fontId="32" fillId="24" borderId="0" xfId="0" applyNumberFormat="1" applyFont="1" applyFill="1" applyBorder="1" applyAlignment="1">
      <x:alignment vertical="center" wrapText="1"/>
    </x:xf>
    <x:xf numFmtId="0" fontId="39" fillId="24" borderId="0" xfId="0" applyNumberFormat="1" applyFont="1" applyFill="1" applyBorder="1" applyAlignment="1">
      <x:alignment vertical="center" wrapText="1"/>
    </x:xf>
    <x:xf numFmtId="0" fontId="40" fillId="24" borderId="0" xfId="0" applyNumberFormat="1" applyFont="1" applyFill="1" applyBorder="1" applyAlignment="1">
      <x:alignment vertical="center" wrapText="1"/>
    </x:xf>
    <x:xf numFmtId="0" fontId="39" fillId="24" borderId="0" xfId="0" applyNumberFormat="1" applyFont="1" applyFill="1" applyBorder="1" applyAlignment="1">
      <x:alignment horizontal="left" vertical="center" wrapText="1"/>
    </x:xf>
    <x:xf numFmtId="0" fontId="40" fillId="24" borderId="0" xfId="0" applyNumberFormat="1" applyFont="1" applyFill="1" applyBorder="1" applyAlignment="1">
      <x:alignment horizontal="left" vertical="center" wrapText="1"/>
    </x:xf>
    <x:xf numFmtId="0" fontId="33" fillId="24" borderId="0" xfId="0" applyNumberFormat="1" applyFont="1" applyFill="1" applyBorder="1" applyAlignment="1">
      <x:alignment horizontal="center" vertical="center" wrapText="1"/>
    </x:xf>
    <x:xf numFmtId="0" fontId="40" fillId="24" borderId="0" xfId="0" applyNumberFormat="1" applyFont="1" applyFill="1" applyBorder="1" applyAlignment="1">
      <x:alignment horizontal="center" vertical="center" wrapText="1"/>
    </x:xf>
    <x:xf numFmtId="206" fontId="37" fillId="26" borderId="0" xfId="0" applyNumberFormat="1" applyFont="1" applyFill="1" applyBorder="1" applyAlignment="1">
      <x:alignment horizontal="right" vertical="center" wrapText="0"/>
    </x:xf>
    <x:xf numFmtId="208" fontId="38" fillId="27" borderId="0" xfId="0" applyNumberFormat="1" applyFont="1" applyFill="1" applyBorder="1" applyAlignment="1">
      <x:alignment horizontal="right" vertical="center" wrapText="0"/>
    </x:xf>
    <x:xf numFmtId="207" fontId="37" fillId="26" borderId="0" xfId="0" applyNumberFormat="1" applyFont="1" applyFill="1" applyBorder="1" applyAlignment="1">
      <x:alignment horizontal="right" vertical="center" wrapText="0"/>
    </x:xf>
    <x:xf numFmtId="209" fontId="38" fillId="27" borderId="0" xfId="0" applyNumberFormat="1" applyFont="1" applyFill="1" applyBorder="1" applyAlignment="1">
      <x:alignment horizontal="right" vertical="center" wrapText="0"/>
    </x:xf>
    <x:xf numFmtId="0" fontId="25" fillId="6" borderId="0" xfId="0" applyNumberFormat="1" applyFont="1" applyFill="1" applyBorder="1" applyAlignment="1">
      <x:alignment horizontal="center" vertical="center" wrapText="0"/>
    </x:xf>
    <x:xf numFmtId="0" fontId="25" fillId="6" borderId="0" xfId="0" applyNumberFormat="1" applyFont="1" applyFill="1" applyBorder="1" applyAlignment="1">
      <x:alignment horizontal="center" vertical="center" wrapText="1"/>
    </x:xf>
    <x:xf numFmtId="0" fontId="10" fillId="3" borderId="0" xfId="0" applyNumberFormat="1" applyFont="1" applyFill="1" applyBorder="1" applyAlignment="1">
      <x:alignment horizontal="center" vertical="center" wrapText="0"/>
    </x:xf>
    <x:xf numFmtId="0" fontId="10" fillId="3" borderId="0" xfId="0" applyNumberFormat="1" applyFont="1" applyFill="1" applyBorder="1" applyAlignment="1">
      <x:alignment horizontal="center" vertical="center"/>
    </x:xf>
    <x:xf numFmtId="0" fontId="25" fillId="3" borderId="0" xfId="0" applyNumberFormat="1" applyFont="1" applyFill="1" applyBorder="1" applyAlignment="1">
      <x:alignment horizontal="center" vertical="center" wrapText="0"/>
    </x:xf>
    <x:xf numFmtId="0" fontId="25" fillId="3" borderId="0" xfId="0" applyNumberFormat="1" applyFont="1" applyFill="1" applyBorder="1" applyAlignment="1">
      <x:alignment horizontal="center" vertical="center"/>
    </x:xf>
    <x:xf numFmtId="0" fontId="25" fillId="3" borderId="0" xfId="0" applyNumberFormat="1" applyFont="1" applyFill="1" applyBorder="1" applyAlignment="1">
      <x:alignment horizontal="center" vertical="center" wrapText="1"/>
    </x:xf>
    <x:xf numFmtId="0" fontId="29" fillId="10" borderId="0" xfId="0" applyNumberFormat="1" applyFont="1" applyFill="1" applyBorder="1" applyAlignment="1">
      <x:alignment horizontal="center" vertical="center" wrapText="1"/>
    </x:xf>
    <x:xf numFmtId="204" fontId="30" fillId="10" borderId="0" xfId="0" applyNumberFormat="1" applyFont="1" applyFill="1" applyBorder="1" applyAlignment="1">
      <x:alignment horizontal="right" vertical="center" wrapText="0"/>
    </x:xf>
    <x:xf numFmtId="0" fontId="31" fillId="6" borderId="0" xfId="0" applyNumberFormat="1" applyFont="1" applyFill="1" applyBorder="1" applyAlignment="1">
      <x:alignment vertical="center" wrapText="1"/>
    </x:xf>
    <x:xf numFmtId="0" fontId="32" fillId="6" borderId="0" xfId="0" applyNumberFormat="1" applyFont="1" applyFill="1" applyBorder="1" applyAlignment="1">
      <x:alignment vertical="center" wrapText="1"/>
    </x:xf>
    <x:xf numFmtId="0" fontId="34" fillId="6" borderId="0" xfId="0" applyNumberFormat="1" applyFont="1" applyFill="1" applyBorder="1" applyAlignment="1">
      <x:alignment vertical="center" wrapText="1"/>
    </x:xf>
    <x:xf numFmtId="0" fontId="25" fillId="6" borderId="0" xfId="0" applyNumberFormat="1" applyFont="1" applyFill="1" applyBorder="1" applyAlignment="1">
      <x:alignment vertical="center" wrapText="1"/>
    </x:xf>
    <x:xf numFmtId="0" fontId="25" fillId="6" borderId="0" xfId="0" applyNumberFormat="1" applyFont="1" applyFill="1" applyBorder="1" applyAlignment="1">
      <x:alignment vertical="center"/>
    </x:xf>
    <x:xf numFmtId="203" fontId="11" fillId="6" borderId="0" xfId="0" applyNumberFormat="1" applyFont="1" applyFill="1" applyBorder="1" applyAlignment="1">
      <x:alignment vertical="center"/>
    </x:xf>
    <x:xf numFmtId="203" fontId="25" fillId="6" borderId="0" xfId="0" applyNumberFormat="1" applyFont="1" applyFill="1" applyBorder="1" applyAlignment="1">
      <x:alignment vertical="center"/>
    </x:xf>
    <x:xf numFmtId="203" fontId="25" fillId="6" borderId="0" xfId="0" applyNumberFormat="1" applyFont="1" applyFill="1" applyBorder="1" applyAlignment="1">
      <x:alignment vertical="center" wrapText="1"/>
    </x:xf>
    <x:xf numFmtId="206" fontId="11" fillId="10" borderId="0" xfId="0" applyNumberFormat="1" applyFont="1" applyFill="1" applyBorder="1" applyAlignment="1">
      <x:alignment horizontal="right" vertical="center" wrapText="0"/>
    </x:xf>
    <x:xf numFmtId="207" fontId="11" fillId="10" borderId="0" xfId="0" applyNumberFormat="1" applyFont="1" applyFill="1" applyBorder="1" applyAlignment="1">
      <x:alignment horizontal="right" vertical="center" wrapText="0"/>
    </x:xf>
    <x:xf numFmtId="0" fontId="10" fillId="10" borderId="0" xfId="0" applyNumberFormat="1" applyFont="1" applyFill="1" applyBorder="1" applyAlignment="1">
      <x:alignment horizontal="right" vertical="center"/>
    </x:xf>
    <x:xf numFmtId="0" fontId="10" fillId="10" borderId="0" xfId="0" applyNumberFormat="1" applyFont="1" applyFill="1" applyBorder="1" applyAlignment="1">
      <x:alignment vertical="center" wrapText="1"/>
    </x:xf>
    <x:xf numFmtId="201" fontId="10" fillId="10" borderId="0" xfId="0" applyNumberFormat="1" applyFont="1" applyFill="1" applyBorder="1" applyAlignment="1">
      <x:alignment horizontal="right" vertical="center"/>
    </x:xf>
    <x:xf numFmtId="0" fontId="31" fillId="10" borderId="0" xfId="0" applyNumberFormat="1" applyFont="1" applyFill="1" applyBorder="1" applyAlignment="1">
      <x:alignment horizontal="left" vertical="center" wrapText="1"/>
    </x:xf>
    <x:xf numFmtId="0" fontId="32" fillId="10" borderId="0" xfId="0" applyNumberFormat="1" applyFont="1" applyFill="1" applyBorder="1" applyAlignment="1">
      <x:alignment horizontal="left" vertical="center" wrapText="1"/>
    </x:xf>
    <x:xf numFmtId="0" fontId="33" fillId="10" borderId="0" xfId="0" applyNumberFormat="1" applyFont="1" applyFill="1" applyBorder="1" applyAlignment="1">
      <x:alignment horizontal="center" vertical="center" wrapText="1"/>
    </x:xf>
    <x:xf numFmtId="0" fontId="32" fillId="10" borderId="0" xfId="0" applyNumberFormat="1" applyFont="1" applyFill="1" applyBorder="1" applyAlignment="1">
      <x:alignment horizontal="center" vertical="center" wrapText="1"/>
    </x:xf>
    <x:xf numFmtId="0" fontId="41" fillId="6" borderId="0" xfId="0" applyNumberFormat="1" applyFont="1" applyFill="1" applyBorder="1" applyAlignment="1">
      <x:alignment vertical="center" wrapText="0"/>
    </x:xf>
    <x:xf numFmtId="0" fontId="42" fillId="22" borderId="0" xfId="0" applyNumberFormat="1" applyFont="1" applyFill="1" applyBorder="1" applyAlignment="1">
      <x:alignment vertical="center" wrapText="0"/>
    </x:xf>
    <x:xf numFmtId="0" fontId="43" fillId="10" borderId="0" xfId="0" applyNumberFormat="1" applyFont="1" applyFill="1" applyBorder="1" applyAlignment="1">
      <x:alignment vertical="center" wrapText="0"/>
    </x:xf>
    <x:xf numFmtId="0" fontId="41" fillId="6" borderId="0" xfId="0" applyNumberFormat="1" applyFont="1" applyFill="1" applyBorder="1" applyAlignment="1">
      <x:alignment horizontal="center" vertical="center" wrapText="1"/>
    </x:xf>
    <x:xf numFmtId="0" fontId="41" fillId="10" borderId="0" xfId="0" applyNumberFormat="1" applyFont="1" applyFill="1" applyBorder="1" applyAlignment="1">
      <x:alignment horizontal="center" vertical="center" wrapText="0"/>
    </x:xf>
    <x:xf numFmtId="0" fontId="41" fillId="3" borderId="0" xfId="0" applyNumberFormat="1" applyFont="1" applyFill="1" applyBorder="1" applyAlignment="1">
      <x:alignment horizontal="center" vertical="center" wrapText="1"/>
    </x:xf>
    <x:xf numFmtId="0" fontId="41" fillId="22" borderId="0" xfId="0" applyNumberFormat="1" applyFont="1" applyFill="1" applyBorder="1" applyAlignment="1">
      <x:alignment horizontal="left" vertical="center" wrapText="1"/>
    </x:xf>
    <x:xf numFmtId="0" fontId="41" fillId="22" borderId="0" xfId="0" applyNumberFormat="1" applyFont="1" applyFill="1" applyBorder="1" applyAlignment="1">
      <x:alignment horizontal="center" vertical="center" wrapText="1"/>
    </x:xf>
    <x:xf numFmtId="0" fontId="41" fillId="10" borderId="0" xfId="0" applyNumberFormat="1" applyFont="1" applyFill="1" applyBorder="1" applyAlignment="1">
      <x:alignment horizontal="center" vertical="center" wrapText="1"/>
    </x:xf>
    <x:xf numFmtId="0" fontId="43" fillId="22" borderId="0" xfId="0" applyNumberFormat="1" applyFont="1" applyFill="1" applyBorder="1" applyAlignment="1">
      <x:alignment vertical="center" wrapText="0"/>
    </x:xf>
    <x:xf numFmtId="202" fontId="43" fillId="22" borderId="0" xfId="0" applyNumberFormat="1" applyFont="1" applyFill="1" applyBorder="1" applyAlignment="1">
      <x:alignment horizontal="right" vertical="center" wrapText="0"/>
    </x:xf>
    <x:xf numFmtId="203" fontId="43" fillId="22" borderId="0" xfId="0" applyNumberFormat="1" applyFont="1" applyFill="1" applyBorder="1" applyAlignment="1">
      <x:alignment horizontal="right" vertical="center" wrapText="0"/>
    </x:xf>
    <x:xf numFmtId="204" fontId="43" fillId="10" borderId="0" xfId="0" applyNumberFormat="1" applyFont="1" applyFill="1" applyBorder="1" applyAlignment="1">
      <x:alignment horizontal="right" vertical="center" wrapText="0"/>
    </x:xf>
    <x:xf numFmtId="202" fontId="43" fillId="10" borderId="0" xfId="0" applyNumberFormat="1" applyFont="1" applyFill="1" applyBorder="1" applyAlignment="1">
      <x:alignment horizontal="right" vertical="center" wrapText="0"/>
    </x:xf>
    <x:xf numFmtId="203" fontId="43" fillId="10" borderId="0" xfId="0" applyNumberFormat="1" applyFont="1" applyFill="1" applyBorder="1" applyAlignment="1">
      <x:alignment horizontal="right" vertical="center" wrapText="0"/>
    </x:xf>
    <x:xf numFmtId="206" fontId="43" fillId="26" borderId="0" xfId="0" applyNumberFormat="1" applyFont="1" applyFill="1" applyBorder="1" applyAlignment="1">
      <x:alignment horizontal="right" vertical="center" wrapText="0"/>
    </x:xf>
    <x:xf numFmtId="0" fontId="41" fillId="10" borderId="0" xfId="0" applyNumberFormat="1" applyFont="1" applyFill="1" applyBorder="1" applyAlignment="1">
      <x:alignment vertical="center" wrapText="0"/>
    </x:xf>
    <x:xf numFmtId="201" fontId="41" fillId="10" borderId="0" xfId="0" applyNumberFormat="1" applyFont="1" applyFill="1" applyBorder="1" applyAlignment="1">
      <x:alignment horizontal="right" vertical="center" wrapText="0"/>
    </x:xf>
    <x:xf numFmtId="203" fontId="41" fillId="10" borderId="0" xfId="0" applyNumberFormat="1" applyFont="1" applyFill="1" applyBorder="1" applyAlignment="1">
      <x:alignment horizontal="right" vertical="center" wrapText="0"/>
    </x:xf>
    <x:xf numFmtId="202" fontId="41" fillId="10" borderId="0" xfId="0" applyNumberFormat="1" applyFont="1" applyFill="1" applyBorder="1" applyAlignment="1">
      <x:alignment horizontal="right" vertical="center" wrapText="0"/>
    </x:xf>
    <x:xf numFmtId="0" fontId="41" fillId="25" borderId="0" xfId="0" applyNumberFormat="1" applyFont="1" applyFill="1" applyBorder="1" applyAlignment="1">
      <x:alignment vertical="center" wrapText="0"/>
    </x:xf>
    <x:xf numFmtId="201" fontId="41" fillId="25" borderId="0" xfId="0" applyNumberFormat="1" applyFont="1" applyFill="1" applyBorder="1" applyAlignment="1">
      <x:alignment horizontal="right" vertical="center" wrapText="0"/>
    </x:xf>
    <x:xf numFmtId="203" fontId="41" fillId="25" borderId="0" xfId="0" applyNumberFormat="1" applyFont="1" applyFill="1" applyBorder="1" applyAlignment="1">
      <x:alignment horizontal="right" vertical="center" wrapText="0"/>
    </x:xf>
    <x:xf numFmtId="204" fontId="41" fillId="10" borderId="0" xfId="0" applyNumberFormat="1" applyFont="1" applyFill="1" applyBorder="1" applyAlignment="1">
      <x:alignment horizontal="right" vertical="center" wrapText="0"/>
    </x:xf>
    <x:xf numFmtId="204" fontId="41" fillId="25" borderId="0" xfId="0" applyNumberFormat="1" applyFont="1" applyFill="1" applyBorder="1" applyAlignment="1">
      <x:alignment horizontal="right" vertical="center" wrapText="0"/>
    </x:xf>
    <x:xf numFmtId="0" fontId="41" fillId="10" borderId="0" xfId="0" applyNumberFormat="1" applyFont="1" applyFill="1" applyBorder="1" applyAlignment="1">
      <x:alignment vertical="center" wrapText="1"/>
    </x:xf>
    <x:xf numFmtId="0" fontId="41" fillId="25" borderId="0" xfId="0" applyNumberFormat="1" applyFont="1" applyFill="1" applyBorder="1" applyAlignment="1">
      <x:alignment vertical="center" wrapText="1"/>
    </x:xf>
    <x:xf numFmtId="0" fontId="41" fillId="22" borderId="0" xfId="0" applyNumberFormat="1" applyFont="1" applyFill="1" applyBorder="1" applyAlignment="1">
      <x:alignment vertical="center" wrapText="1"/>
    </x:xf>
    <x:xf numFmtId="202" fontId="41" fillId="22" borderId="0" xfId="0" applyNumberFormat="1" applyFont="1" applyFill="1" applyBorder="1" applyAlignment="1">
      <x:alignment horizontal="right" vertical="center" wrapText="0"/>
    </x:xf>
    <x:xf numFmtId="203" fontId="41" fillId="22" borderId="0" xfId="0" applyNumberFormat="1" applyFont="1" applyFill="1" applyBorder="1" applyAlignment="1">
      <x:alignment horizontal="right" vertical="center" wrapText="0"/>
    </x:xf>
    <x:xf numFmtId="208" fontId="41" fillId="27" borderId="0" xfId="0" applyNumberFormat="1" applyFont="1" applyFill="1" applyBorder="1" applyAlignment="1">
      <x:alignment horizontal="right" vertical="center" wrapText="0"/>
    </x:xf>
    <x:xf numFmtId="0" fontId="41" fillId="22" borderId="0" xfId="0" applyNumberFormat="1" applyFont="1" applyFill="1" applyBorder="1" applyAlignment="1">
      <x:alignment vertical="center" wrapText="0"/>
    </x:xf>
    <x:xf numFmtId="0" fontId="41" fillId="10" borderId="0" xfId="0" applyNumberFormat="1" applyFont="1" applyFill="1" applyBorder="1" applyAlignment="1">
      <x:alignment horizontal="right" vertical="center" wrapText="0"/>
    </x:xf>
    <x:xf numFmtId="0" fontId="42" fillId="10" borderId="0" xfId="0" applyNumberFormat="1" applyFont="1" applyFill="1" applyBorder="1" applyAlignment="1">
      <x:alignment vertical="center" wrapText="1"/>
    </x:xf>
    <x:xf numFmtId="0" fontId="44" fillId="6" borderId="0" xfId="0" applyNumberFormat="1" applyFont="1" applyFill="1" applyBorder="1" applyAlignment="1">
      <x:alignment vertical="center" wrapText="1"/>
    </x:xf>
    <x:xf numFmtId="0" fontId="42" fillId="10" borderId="0" xfId="0" applyNumberFormat="1" applyFont="1" applyFill="1" applyBorder="1" applyAlignment="1">
      <x:alignment horizontal="left" vertical="center" wrapText="1"/>
    </x:xf>
    <x:xf numFmtId="0" fontId="43" fillId="10" borderId="0" xfId="0" applyNumberFormat="1" applyFont="1" applyFill="1" applyBorder="1" applyAlignment="1">
      <x:alignment horizontal="left" vertical="center" wrapText="1"/>
    </x:xf>
    <x:xf numFmtId="0" fontId="43" fillId="10" borderId="0" xfId="0" applyNumberFormat="1" applyFont="1" applyFill="1" applyBorder="1" applyAlignment="1">
      <x:alignment vertical="center"/>
    </x:xf>
    <x:xf numFmtId="0" fontId="41" fillId="28" borderId="0" xfId="0" applyNumberFormat="1" applyFont="1" applyFill="1" applyBorder="1" applyAlignment="1">
      <x:alignment vertical="center" wrapText="0"/>
    </x:xf>
    <x:xf numFmtId="0" fontId="14" fillId="28" borderId="0" xfId="0" applyNumberFormat="1" applyFont="1" applyFill="1" applyBorder="1" applyAlignment="1">
      <x:alignment vertical="center" wrapText="0"/>
    </x:xf>
    <x:xf numFmtId="0" fontId="42" fillId="29" borderId="0" xfId="0" applyNumberFormat="1" applyFont="1" applyFill="1" applyBorder="1" applyAlignment="1">
      <x:alignment vertical="center" wrapText="0"/>
    </x:xf>
    <x:xf numFmtId="0" fontId="45" fillId="29" borderId="0" xfId="0" applyNumberFormat="1" applyFont="1" applyFill="1" applyBorder="1" applyAlignment="1">
      <x:alignment vertical="center" wrapText="0"/>
    </x:xf>
    <x:xf numFmtId="0" fontId="45" fillId="29" borderId="0" xfId="0" applyNumberFormat="1" applyFont="1" applyFill="1" applyBorder="1" applyAlignment="1">
      <x:alignment vertical="center" wrapText="1"/>
    </x:xf>
    <x:xf numFmtId="0" fontId="41" fillId="28" borderId="0" xfId="0" applyNumberFormat="1" applyFont="1" applyFill="1" applyBorder="1" applyAlignment="1">
      <x:alignment horizontal="center" vertical="center" wrapText="1"/>
    </x:xf>
    <x:xf numFmtId="0" fontId="3" fillId="28" borderId="0" xfId="0" applyNumberFormat="1" applyFont="1" applyFill="1" applyBorder="1" applyAlignment="1">
      <x:alignment horizontal="center" vertical="center" wrapText="1"/>
    </x:xf>
    <x:xf numFmtId="0" fontId="41" fillId="30" borderId="0" xfId="0" applyNumberFormat="1" applyFont="1" applyFill="1" applyBorder="1" applyAlignment="1">
      <x:alignment horizontal="center" vertical="center" wrapText="1"/>
    </x:xf>
    <x:xf numFmtId="0" fontId="3" fillId="30" borderId="0" xfId="0" applyNumberFormat="1" applyFont="1" applyFill="1" applyBorder="1" applyAlignment="1">
      <x:alignment horizontal="center" vertical="center" wrapText="1"/>
    </x:xf>
    <x:xf numFmtId="0" fontId="41" fillId="29" borderId="0" xfId="0" applyNumberFormat="1" applyFont="1" applyFill="1" applyBorder="1" applyAlignment="1">
      <x:alignment horizontal="left" vertical="center" wrapText="1"/>
    </x:xf>
    <x:xf numFmtId="0" fontId="41" fillId="29" borderId="0" xfId="0" applyNumberFormat="1" applyFont="1" applyFill="1" applyBorder="1" applyAlignment="1">
      <x:alignment horizontal="center" vertical="center" wrapText="1"/>
    </x:xf>
    <x:xf numFmtId="0" fontId="43" fillId="29" borderId="0" xfId="0" applyNumberFormat="1" applyFont="1" applyFill="1" applyBorder="1" applyAlignment="1">
      <x:alignment vertical="center" wrapText="0"/>
    </x:xf>
    <x:xf numFmtId="202" fontId="43" fillId="29" borderId="0" xfId="0" applyNumberFormat="1" applyFont="1" applyFill="1" applyBorder="1" applyAlignment="1">
      <x:alignment horizontal="right" vertical="center" wrapText="0"/>
    </x:xf>
    <x:xf numFmtId="203" fontId="43" fillId="29" borderId="0" xfId="0" applyNumberFormat="1" applyFont="1" applyFill="1" applyBorder="1" applyAlignment="1">
      <x:alignment horizontal="right" vertical="center" wrapText="0"/>
    </x:xf>
    <x:xf numFmtId="204" fontId="43" fillId="29" borderId="0" xfId="0" applyNumberFormat="1" applyFont="1" applyFill="1" applyBorder="1" applyAlignment="1">
      <x:alignment horizontal="right" vertical="center" wrapText="0"/>
    </x:xf>
    <x:xf numFmtId="0" fontId="41" fillId="29" borderId="0" xfId="0" applyNumberFormat="1" applyFont="1" applyFill="1" applyBorder="1" applyAlignment="1">
      <x:alignment vertical="center" wrapText="1"/>
    </x:xf>
    <x:xf numFmtId="202" fontId="41" fillId="29" borderId="0" xfId="0" applyNumberFormat="1" applyFont="1" applyFill="1" applyBorder="1" applyAlignment="1">
      <x:alignment horizontal="right" vertical="center" wrapText="0"/>
    </x:xf>
    <x:xf numFmtId="203" fontId="41" fillId="29" borderId="0" xfId="0" applyNumberFormat="1" applyFont="1" applyFill="1" applyBorder="1" applyAlignment="1">
      <x:alignment horizontal="right" vertical="center" wrapText="0"/>
    </x:xf>
    <x:xf numFmtId="204" fontId="41" fillId="29" borderId="0" xfId="0" applyNumberFormat="1" applyFont="1" applyFill="1" applyBorder="1" applyAlignment="1">
      <x:alignment horizontal="right" vertical="center" wrapText="0"/>
    </x:xf>
    <x:xf numFmtId="208" fontId="41" fillId="29" borderId="0" xfId="0" applyNumberFormat="1" applyFont="1" applyFill="1" applyBorder="1" applyAlignment="1">
      <x:alignment horizontal="right" vertical="center" wrapText="0"/>
    </x:xf>
    <x:xf numFmtId="0" fontId="41" fillId="29" borderId="0" xfId="0" applyNumberFormat="1" applyFont="1" applyFill="1" applyBorder="1" applyAlignment="1">
      <x:alignment horizontal="right" vertical="center" wrapText="0"/>
    </x:xf>
    <x:xf numFmtId="201" fontId="43" fillId="29" borderId="0" xfId="0" applyNumberFormat="1" applyFont="1" applyFill="1" applyBorder="1" applyAlignment="1">
      <x:alignment horizontal="right" vertical="center" wrapText="0"/>
    </x:xf>
    <x:xf numFmtId="201" fontId="43" fillId="10" borderId="0" xfId="0" applyNumberFormat="1" applyFont="1" applyFill="1" applyBorder="1" applyAlignment="1">
      <x:alignment horizontal="right" vertical="center" wrapText="0"/>
    </x:xf>
    <x:xf numFmtId="201" fontId="41" fillId="29" borderId="0" xfId="0" applyNumberFormat="1" applyFont="1" applyFill="1" applyBorder="1" applyAlignment="1">
      <x:alignment horizontal="right" vertical="center" wrapText="0"/>
    </x:xf>
    <x:xf numFmtId="201" fontId="41" fillId="22" borderId="0" xfId="0" applyNumberFormat="1" applyFont="1" applyFill="1" applyBorder="1" applyAlignment="1">
      <x:alignment horizontal="right" vertical="center" wrapText="0"/>
    </x:xf>
    <x:xf numFmtId="201" fontId="43" fillId="26" borderId="0" xfId="0" applyNumberFormat="1" applyFont="1" applyFill="1" applyBorder="1" applyAlignment="1">
      <x:alignment horizontal="right" vertical="center" wrapText="0"/>
    </x:xf>
    <x:xf numFmtId="0" fontId="41" fillId="31" borderId="0" xfId="0" applyNumberFormat="1" applyFont="1" applyFill="1" applyBorder="1" applyAlignment="1">
      <x:alignment vertical="center" wrapText="0"/>
    </x:xf>
    <x:xf numFmtId="201" fontId="41" fillId="31" borderId="0" xfId="0" applyNumberFormat="1" applyFont="1" applyFill="1" applyBorder="1" applyAlignment="1">
      <x:alignment horizontal="right" vertical="center" wrapText="0"/>
    </x:xf>
    <x:xf numFmtId="203" fontId="41" fillId="31" borderId="0" xfId="0" applyNumberFormat="1" applyFont="1" applyFill="1" applyBorder="1" applyAlignment="1">
      <x:alignment horizontal="right" vertical="center" wrapText="0"/>
    </x:xf>
    <x:xf numFmtId="204" fontId="41" fillId="31" borderId="0" xfId="0" applyNumberFormat="1" applyFont="1" applyFill="1" applyBorder="1" applyAlignment="1">
      <x:alignment horizontal="right" vertical="center" wrapText="0"/>
    </x:xf>
    <x:xf numFmtId="0" fontId="29" fillId="31" borderId="0" xfId="0" applyNumberFormat="1" applyFont="1" applyFill="1" applyBorder="1" applyAlignment="1">
      <x:alignment vertical="center" wrapText="0"/>
    </x:xf>
    <x:xf numFmtId="201" fontId="29" fillId="31" borderId="0" xfId="0" applyNumberFormat="1" applyFont="1" applyFill="1" applyBorder="1" applyAlignment="1">
      <x:alignment horizontal="right" vertical="center" wrapText="0"/>
    </x:xf>
    <x:xf numFmtId="203" fontId="29" fillId="31" borderId="0" xfId="0" applyNumberFormat="1" applyFont="1" applyFill="1" applyBorder="1" applyAlignment="1">
      <x:alignment horizontal="right" vertical="center" wrapText="0"/>
    </x:xf>
    <x:xf numFmtId="204" fontId="29" fillId="31" borderId="0" xfId="0" applyNumberFormat="1" applyFont="1" applyFill="1" applyBorder="1" applyAlignment="1">
      <x:alignment horizontal="right" vertical="center" wrapText="0"/>
    </x:xf>
    <x:xf numFmtId="0" fontId="41" fillId="31" borderId="0" xfId="0" applyNumberFormat="1" applyFont="1" applyFill="1" applyBorder="1" applyAlignment="1">
      <x:alignment vertical="center" wrapText="1"/>
    </x:xf>
    <x:xf numFmtId="0" fontId="29" fillId="31" borderId="0" xfId="0" applyNumberFormat="1" applyFont="1" applyFill="1" applyBorder="1" applyAlignment="1">
      <x:alignment vertical="center" wrapText="1"/>
    </x:xf>
    <x:xf numFmtId="0" fontId="44" fillId="31" borderId="0" xfId="0" applyNumberFormat="1" applyFont="1" applyFill="1" applyBorder="1" applyAlignment="1">
      <x:alignment vertical="center" wrapText="1"/>
    </x:xf>
    <x:xf numFmtId="0" fontId="46" fillId="31" borderId="0" xfId="0" applyNumberFormat="1" applyFont="1" applyFill="1" applyBorder="1" applyAlignment="1">
      <x:alignment vertical="center" wrapText="1"/>
    </x:xf>
    <x:xf numFmtId="0" fontId="41" fillId="32" borderId="0" xfId="0" applyNumberFormat="1" applyFont="1" applyFill="1" applyBorder="1" applyAlignment="1">
      <x:alignment horizontal="center" vertical="center" wrapText="0"/>
    </x:xf>
    <x:xf numFmtId="0" fontId="41" fillId="32" borderId="0" xfId="0" applyNumberFormat="1" applyFont="1" applyFill="1" applyBorder="1" applyAlignment="1">
      <x:alignment horizontal="center" vertical="center" wrapText="1"/>
    </x:xf>
    <x:xf numFmtId="204" fontId="43" fillId="32" borderId="0" xfId="0" applyNumberFormat="1" applyFont="1" applyFill="1" applyBorder="1" applyAlignment="1">
      <x:alignment horizontal="right" vertical="center" wrapText="0"/>
    </x:xf>
    <x:xf numFmtId="203" fontId="41" fillId="32" borderId="0" xfId="0" applyNumberFormat="1" applyFont="1" applyFill="1" applyBorder="1" applyAlignment="1">
      <x:alignment horizontal="right" vertical="center" wrapText="0"/>
    </x:xf>
    <x:xf numFmtId="204" fontId="29" fillId="32" borderId="0" xfId="0" applyNumberFormat="1" applyFont="1" applyFill="1" applyBorder="1" applyAlignment="1">
      <x:alignment horizontal="right" vertical="center" wrapText="0"/>
    </x:xf>
    <x:xf numFmtId="203" fontId="43" fillId="32" borderId="0" xfId="0" applyNumberFormat="1" applyFont="1" applyFill="1" applyBorder="1" applyAlignment="1">
      <x:alignment horizontal="right" vertical="center" wrapText="0"/>
    </x:xf>
    <x:xf numFmtId="204" fontId="41" fillId="32" borderId="0" xfId="0" applyNumberFormat="1" applyFont="1" applyFill="1" applyBorder="1" applyAlignment="1">
      <x:alignment horizontal="right" vertical="center" wrapText="0"/>
    </x:xf>
    <x:xf numFmtId="0" fontId="41" fillId="32" borderId="0" xfId="0" applyNumberFormat="1" applyFont="1" applyFill="1" applyBorder="1" applyAlignment="1">
      <x:alignment horizontal="right" vertical="center" wrapText="0"/>
    </x:xf>
    <x:xf numFmtId="201" fontId="43" fillId="33" borderId="0" xfId="0" applyNumberFormat="1" applyFont="1" applyFill="1" applyBorder="1" applyAlignment="1">
      <x:alignment horizontal="right" vertical="center" wrapText="0"/>
    </x:xf>
    <x:xf numFmtId="203" fontId="43" fillId="33" borderId="0" xfId="0" applyNumberFormat="1" applyFont="1" applyFill="1" applyBorder="1" applyAlignment="1">
      <x:alignment horizontal="right" vertical="center" wrapText="0"/>
    </x:xf>
    <x:xf numFmtId="214" fontId="43" fillId="33" borderId="0" xfId="0" applyNumberFormat="1" applyFont="1" applyFill="1" applyBorder="1" applyAlignment="1">
      <x:alignment horizontal="right" vertical="center" wrapText="0"/>
    </x:xf>
    <x:xf numFmtId="207" fontId="43" fillId="33" borderId="0" xfId="0" applyNumberFormat="1" applyFont="1" applyFill="1" applyBorder="1" applyAlignment="1">
      <x:alignment horizontal="right" vertical="center" wrapText="0"/>
    </x:xf>
    <x:xf numFmtId="201" fontId="41" fillId="34" borderId="0" xfId="0" applyNumberFormat="1" applyFont="1" applyFill="1" applyBorder="1" applyAlignment="1">
      <x:alignment horizontal="right" vertical="center" wrapText="0"/>
    </x:xf>
    <x:xf numFmtId="203" fontId="41" fillId="34" borderId="0" xfId="0" applyNumberFormat="1" applyFont="1" applyFill="1" applyBorder="1" applyAlignment="1">
      <x:alignment horizontal="right" vertical="center" wrapText="0"/>
    </x:xf>
    <x:xf numFmtId="215" fontId="41" fillId="34" borderId="0" xfId="0" applyNumberFormat="1" applyFont="1" applyFill="1" applyBorder="1" applyAlignment="1">
      <x:alignment horizontal="right" vertical="center" wrapText="0"/>
    </x:xf>
    <x:xf numFmtId="209" fontId="41" fillId="34" borderId="0" xfId="0" applyNumberFormat="1" applyFont="1" applyFill="1" applyBorder="1" applyAlignment="1">
      <x:alignment horizontal="right" vertical="center" wrapText="0"/>
    </x:xf>
    <x:xf numFmtId="0" fontId="47" fillId="10" borderId="0" xfId="0" applyNumberFormat="1" applyFont="1" applyFill="1" applyBorder="1" applyAlignment="1">
      <x:alignment horizontal="left" vertical="center" wrapText="1"/>
    </x:xf>
    <x:xf numFmtId="0" fontId="48" fillId="10" borderId="0" xfId="0" applyNumberFormat="1" applyFont="1" applyFill="1" applyBorder="1" applyAlignment="1">
      <x:alignment horizontal="left" vertical="center" wrapText="1"/>
    </x:xf>
    <x:xf numFmtId="0" fontId="29" fillId="6" borderId="0" xfId="0" applyNumberFormat="1" applyFont="1" applyFill="1" applyBorder="1" applyAlignment="1">
      <x:alignment vertical="center" wrapText="1"/>
    </x:xf>
    <x:xf numFmtId="0" fontId="49" fillId="0" borderId="0" xfId="0" applyNumberFormat="1" applyFont="1" applyFill="1" applyBorder="1"/>
    <x:xf numFmtId="0" fontId="45" fillId="22" borderId="0" xfId="0" applyNumberFormat="1" applyFont="1" applyFill="1" applyBorder="1" applyAlignment="1">
      <x:alignment vertical="center"/>
    </x:xf>
    <x:xf numFmtId="0" fontId="49" fillId="0" borderId="0" xfId="0" applyNumberFormat="1" applyFont="1" applyFill="1" applyBorder="1" applyAlignment="1">
      <x:alignment vertical="center"/>
    </x:xf>
    <x:xf numFmtId="0" fontId="49" fillId="22" borderId="0" xfId="0" applyNumberFormat="1" applyFont="1" applyFill="1" applyBorder="1" applyAlignment="1">
      <x:alignment vertical="center"/>
    </x:xf>
    <x:xf numFmtId="201" fontId="49" fillId="22" borderId="0" xfId="0" applyNumberFormat="1" applyFont="1" applyFill="1" applyBorder="1" applyAlignment="1">
      <x:alignment vertical="center"/>
    </x:xf>
    <x:xf numFmtId="200" fontId="49" fillId="22" borderId="0" xfId="0" applyNumberFormat="1" applyFont="1" applyFill="1" applyBorder="1" applyAlignment="1">
      <x:alignment vertical="center"/>
    </x:xf>
    <x:xf numFmtId="0" fontId="49" fillId="22" borderId="0" xfId="0" applyNumberFormat="1" applyFont="1" applyFill="1" applyBorder="1" applyAlignment="1">
      <x:alignment vertical="center" wrapText="1"/>
    </x:xf>
    <x:xf numFmtId="201" fontId="49" fillId="0" borderId="0" xfId="0" applyNumberFormat="1" applyFont="1" applyFill="1" applyBorder="1" applyAlignment="1">
      <x:alignment vertical="center"/>
    </x:xf>
    <x:xf numFmtId="200" fontId="49" fillId="0" borderId="0" xfId="0" applyNumberFormat="1" applyFont="1" applyFill="1" applyBorder="1" applyAlignment="1">
      <x:alignment vertical="center"/>
    </x:xf>
    <x:xf numFmtId="200" fontId="49" fillId="26" borderId="0" xfId="0" applyNumberFormat="1" applyFont="1" applyFill="1" applyBorder="1" applyAlignment="1">
      <x:alignment vertical="center"/>
    </x:xf>
    <x:xf numFmtId="0" fontId="49" fillId="0" borderId="0" xfId="0" applyNumberFormat="1" applyFont="1" applyFill="1" applyBorder="1" applyAlignment="1">
      <x:alignment vertical="center" wrapText="1"/>
    </x:xf>
    <x:xf numFmtId="0" fontId="29" fillId="13" borderId="0" xfId="0" applyNumberFormat="1" applyFont="1" applyFill="1" applyBorder="1" applyAlignment="1">
      <x:alignment vertical="center"/>
    </x:xf>
    <x:xf numFmtId="200" fontId="29" fillId="13" borderId="0" xfId="0" applyNumberFormat="1" applyFont="1" applyFill="1" applyBorder="1" applyAlignment="1">
      <x:alignment vertical="center"/>
    </x:xf>
    <x:xf numFmtId="205" fontId="49" fillId="0" borderId="0" xfId="0" applyNumberFormat="1" applyFont="1" applyFill="1" applyBorder="1" applyAlignment="1">
      <x:alignment vertical="center"/>
    </x:xf>
    <x:xf numFmtId="0" fontId="29" fillId="28" borderId="0" xfId="0" applyNumberFormat="1" applyFont="1" applyFill="1" applyBorder="1" applyAlignment="1">
      <x:alignment vertical="center" wrapText="1"/>
    </x:xf>
    <x:xf numFmtId="0" fontId="49" fillId="28" borderId="0" xfId="0" applyNumberFormat="1" applyFont="1" applyFill="1" applyBorder="1" applyAlignment="1">
      <x:alignment vertical="center"/>
    </x:xf>
    <x:xf numFmtId="0" fontId="5" fillId="28" borderId="0" xfId="0" applyNumberFormat="1" applyFont="1" applyFill="1" applyBorder="1" applyAlignment="1">
      <x:alignment vertical="center" wrapText="1"/>
    </x:xf>
    <x:xf numFmtId="0" fontId="5" fillId="28" borderId="0" xfId="0" applyNumberFormat="1" applyFont="1" applyFill="1" applyBorder="1" applyAlignment="1">
      <x:alignment vertical="center"/>
    </x:xf>
    <x:xf numFmtId="0" fontId="45" fillId="29" borderId="0" xfId="0" applyNumberFormat="1" applyFont="1" applyFill="1" applyBorder="1" applyAlignment="1">
      <x:alignment vertical="center"/>
    </x:xf>
    <x:xf numFmtId="0" fontId="49" fillId="29" borderId="0" xfId="0" applyNumberFormat="1" applyFont="1" applyFill="1" applyBorder="1" applyAlignment="1">
      <x:alignment vertical="center"/>
    </x:xf>
    <x:xf numFmtId="0" fontId="25" fillId="28" borderId="0" xfId="0" applyNumberFormat="1" applyFont="1" applyFill="1" applyBorder="1" applyAlignment="1">
      <x:alignment vertical="center" wrapText="1"/>
    </x:xf>
    <x:xf numFmtId="0" fontId="25" fillId="28" borderId="0" xfId="0" applyNumberFormat="1" applyFont="1" applyFill="1" applyBorder="1" applyAlignment="1">
      <x:alignment vertical="center"/>
    </x:xf>
    <x:xf numFmtId="0" fontId="49" fillId="29" borderId="0" xfId="0" applyNumberFormat="1" applyFont="1" applyFill="1" applyBorder="1" applyAlignment="1">
      <x:alignment vertical="center" wrapText="1"/>
    </x:xf>
    <x:xf numFmtId="0" fontId="49" fillId="28" borderId="0" xfId="0" applyNumberFormat="1" applyFont="1" applyFill="1" applyBorder="1" applyAlignment="1">
      <x:alignment vertical="center" wrapText="1"/>
    </x:xf>
    <x:xf numFmtId="210" fontId="49" fillId="26" borderId="0" xfId="0" applyNumberFormat="1" applyFont="1" applyFill="1" applyBorder="1" applyAlignment="1">
      <x:alignment vertical="center"/>
    </x:xf>
    <x:xf numFmtId="0" fontId="49" fillId="26" borderId="0" xfId="0" applyNumberFormat="1" applyFont="1" applyFill="1" applyBorder="1" applyAlignment="1">
      <x:alignment vertical="center"/>
    </x:xf>
    <x:xf numFmtId="211" fontId="49" fillId="27" borderId="0" xfId="0" applyNumberFormat="1" applyFont="1" applyFill="1" applyBorder="1" applyAlignment="1">
      <x:alignment vertical="center"/>
    </x:xf>
    <x:xf numFmtId="0" fontId="49" fillId="27" borderId="0" xfId="0" applyNumberFormat="1" applyFont="1" applyFill="1" applyBorder="1" applyAlignment="1">
      <x:alignment vertical="center"/>
    </x:xf>
    <x:xf numFmtId="0" fontId="48" fillId="0" borderId="0" xfId="0" applyNumberFormat="1" applyFont="1" applyFill="1" applyBorder="1" applyAlignment="1">
      <x:alignment vertical="center"/>
    </x:xf>
    <x:xf numFmtId="200" fontId="49" fillId="33" borderId="0" xfId="0" applyNumberFormat="1" applyFont="1" applyFill="1" applyBorder="1" applyAlignment="1">
      <x:alignment vertical="center"/>
    </x:xf>
    <x:xf numFmtId="201" fontId="49" fillId="26" borderId="0" xfId="0" applyNumberFormat="1" applyFont="1" applyFill="1" applyBorder="1" applyAlignment="1">
      <x:alignment vertical="center"/>
    </x:xf>
    <x:xf numFmtId="201" fontId="49" fillId="27" borderId="0" xfId="0" applyNumberFormat="1" applyFont="1" applyFill="1" applyBorder="1" applyAlignment="1">
      <x:alignment vertical="center"/>
    </x:xf>
    <x:xf numFmtId="201" fontId="49" fillId="33" borderId="0" xfId="0" applyNumberFormat="1" applyFont="1" applyFill="1" applyBorder="1" applyAlignment="1">
      <x:alignment vertical="center"/>
    </x:xf>
    <x:xf numFmtId="201" fontId="49" fillId="34" borderId="0" xfId="0" applyNumberFormat="1" applyFont="1" applyFill="1" applyBorder="1" applyAlignment="1">
      <x:alignment vertical="center"/>
    </x:xf>
    <x:xf numFmtId="215" fontId="49" fillId="34" borderId="0" xfId="0" applyNumberFormat="1" applyFont="1" applyFill="1" applyBorder="1" applyAlignment="1">
      <x:alignment vertical="center"/>
    </x:xf>
    <x:xf numFmtId="0" fontId="41" fillId="2" borderId="0" xfId="0" applyNumberFormat="1" applyFont="1" applyFill="1" applyBorder="1" applyAlignment="1">
      <x:alignment vertical="center" wrapText="1"/>
    </x:xf>
    <x:xf numFmtId="0" fontId="43" fillId="4" borderId="0" xfId="0" applyNumberFormat="1" applyFont="1" applyFill="1" applyBorder="1" applyAlignment="1">
      <x:alignment vertical="center" wrapText="1"/>
    </x:xf>
    <x:xf numFmtId="0" fontId="43" fillId="0" borderId="0" xfId="0" applyNumberFormat="1" applyFont="1" applyFill="1" applyBorder="1" applyAlignment="1">
      <x:alignment vertical="center" wrapText="1"/>
    </x:xf>
    <x:xf numFmtId="205" fontId="43" fillId="0" borderId="0" xfId="0" applyNumberFormat="1" applyFont="1" applyFill="1" applyBorder="1" applyAlignment="1">
      <x:alignment vertical="center" wrapText="1"/>
    </x:xf>
    <x:xf numFmtId="0" fontId="48" fillId="0" borderId="0" xfId="0" applyNumberFormat="1" applyFont="1" applyFill="1" applyBorder="1" applyAlignment="1">
      <x:alignment vertical="center" wrapText="1"/>
    </x:xf>
    <x:xf numFmtId="0" fontId="48" fillId="22" borderId="0" xfId="0" applyNumberFormat="1" applyFont="1" applyFill="1" applyBorder="1" applyAlignment="1">
      <x:alignment vertical="center" wrapText="1"/>
    </x:xf>
    <x:xf numFmtId="0" fontId="30" fillId="22" borderId="0" xfId="0" applyNumberFormat="1" applyFont="1" applyFill="1" applyBorder="1" applyAlignment="1">
      <x:alignment vertical="center" wrapText="1"/>
    </x:xf>
    <x:xf numFmtId="0" fontId="30" fillId="6" borderId="0" xfId="0" applyNumberFormat="1" applyFont="1" applyFill="1" applyBorder="1" applyAlignment="1">
      <x:alignment vertical="center" wrapText="1"/>
    </x:xf>
    <x:xf numFmtId="0" fontId="48" fillId="29" borderId="0" xfId="0" applyNumberFormat="1" applyFont="1" applyFill="1" applyBorder="1" applyAlignment="1">
      <x:alignment vertical="center" wrapText="1"/>
    </x:xf>
    <x:xf numFmtId="0" fontId="29" fillId="29" borderId="0" xfId="0" applyNumberFormat="1" applyFont="1" applyFill="1" applyBorder="1" applyAlignment="1">
      <x:alignment vertical="center" wrapText="1"/>
    </x:xf>
    <x:xf numFmtId="0" fontId="30" fillId="29" borderId="0" xfId="0" applyNumberFormat="1" applyFont="1" applyFill="1" applyBorder="1" applyAlignment="1">
      <x:alignment vertical="center" wrapText="1"/>
    </x:xf>
    <x:xf numFmtId="0" fontId="45" fillId="22" borderId="0" xfId="0" applyNumberFormat="1" applyFont="1" applyFill="1" applyBorder="1" applyAlignment="1">
      <x:alignment vertical="center" wrapText="1"/>
    </x:xf>
    <x:xf numFmtId="212" fontId="49" fillId="0" borderId="0" xfId="0" applyNumberFormat="1" applyFont="1" applyFill="1" applyBorder="1" applyAlignment="1">
      <x:alignment vertical="center"/>
    </x:xf>
    <x:xf numFmtId="203" fontId="49" fillId="0" borderId="0" xfId="0" applyNumberFormat="1" applyFont="1" applyFill="1" applyBorder="1" applyAlignment="1">
      <x:alignment vertical="center"/>
    </x:xf>
    <x:xf numFmtId="203" fontId="49" fillId="0" borderId="0" xfId="0" applyNumberFormat="1" applyFont="1" applyFill="1" applyBorder="1" applyAlignment="1">
      <x:alignment vertical="center" wrapText="1"/>
    </x:xf>
    <x:xf numFmtId="203" fontId="29" fillId="6" borderId="0" xfId="0" applyNumberFormat="1" applyFont="1" applyFill="1" applyBorder="1" applyAlignment="1">
      <x:alignment vertical="center" wrapText="1"/>
    </x:xf>
    <x:xf numFmtId="213" fontId="49" fillId="27" borderId="0" xfId="0" applyNumberFormat="1" applyFont="1" applyFill="1" applyBorder="1" applyAlignment="1">
      <x:alignment vertical="center"/>
    </x:xf>
    <x:xf numFmtId="0" fontId="9" fillId="28" borderId="0" xfId="0" applyNumberFormat="1" applyFont="1" applyFill="1" applyBorder="1" applyAlignment="1">
      <x:alignment vertical="center" wrapText="1"/>
    </x:xf>
    <x:xf numFmtId="0" fontId="49" fillId="30" borderId="0" xfId="0" applyNumberFormat="1" applyFont="1" applyFill="1" applyBorder="1" applyAlignment="1">
      <x:alignment vertical="center"/>
    </x:xf>
    <x:xf numFmtId="203" fontId="49" fillId="30" borderId="0" xfId="0" applyNumberFormat="1" applyFont="1" applyFill="1" applyBorder="1" applyAlignment="1">
      <x:alignment vertical="center"/>
    </x:xf>
    <x:xf numFmtId="0" fontId="25" fillId="30" borderId="0" xfId="0" applyNumberFormat="1" applyFont="1" applyFill="1" applyBorder="1" applyAlignment="1">
      <x:alignment vertical="center"/>
    </x:xf>
    <x:xf numFmtId="203" fontId="25" fillId="30" borderId="0" xfId="0" applyNumberFormat="1" applyFont="1" applyFill="1" applyBorder="1" applyAlignment="1">
      <x:alignment vertical="center"/>
    </x:xf>
    <x:xf numFmtId="0" fontId="25" fillId="30" borderId="0" xfId="0" applyNumberFormat="1" applyFont="1" applyFill="1" applyBorder="1" applyAlignment="1">
      <x:alignment vertical="center" wrapText="1"/>
    </x:xf>
    <x:xf numFmtId="203" fontId="25" fillId="30" borderId="0" xfId="0" applyNumberFormat="1" applyFont="1" applyFill="1" applyBorder="1" applyAlignment="1">
      <x:alignment vertical="center" wrapText="1"/>
    </x:xf>
    <x:xf numFmtId="213" fontId="49" fillId="30" borderId="0" xfId="0" applyNumberFormat="1" applyFont="1" applyFill="1" applyBorder="1" applyAlignment="1">
      <x:alignment vertical="center"/>
    </x:xf>
    <x:xf numFmtId="212" fontId="49" fillId="30" borderId="0" xfId="0" applyNumberFormat="1" applyFont="1" applyFill="1" applyBorder="1" applyAlignment="1">
      <x:alignment vertical="center"/>
    </x:xf>
    <x:xf numFmtId="213" fontId="25" fillId="30" borderId="0" xfId="0" applyNumberFormat="1" applyFont="1" applyFill="1" applyBorder="1" applyAlignment="1">
      <x:alignment vertical="center"/>
    </x:xf>
    <x:xf numFmtId="212" fontId="25" fillId="30" borderId="0" xfId="0" applyNumberFormat="1" applyFont="1" applyFill="1" applyBorder="1" applyAlignment="1">
      <x:alignment vertical="center"/>
    </x:xf>
    <x:xf numFmtId="213" fontId="25" fillId="30" borderId="0" xfId="0" applyNumberFormat="1" applyFont="1" applyFill="1" applyBorder="1" applyAlignment="1">
      <x:alignment vertical="center" wrapText="1"/>
    </x:xf>
    <x:xf numFmtId="212" fontId="25" fillId="30" borderId="0" xfId="0" applyNumberFormat="1" applyFont="1" applyFill="1" applyBorder="1" applyAlignment="1">
      <x:alignment vertical="center" wrapText="1"/>
    </x:xf>
    <x:xf numFmtId="216" fontId="49" fillId="0" borderId="0" xfId="0" applyNumberFormat="1" applyFont="1" applyFill="1" applyBorder="1" applyAlignment="1">
      <x:alignment vertical="center"/>
    </x:xf>
    <x:xf numFmtId="216" fontId="49" fillId="27" borderId="0" xfId="0" applyNumberFormat="1" applyFont="1" applyFill="1" applyBorder="1" applyAlignment="1">
      <x:alignment vertical="center"/>
    </x:xf>
    <x:xf numFmtId="216" fontId="49" fillId="34" borderId="0" xfId="0" applyNumberFormat="1" applyFont="1" applyFill="1" applyBorder="1" applyAlignment="1">
      <x:alignment vertical="center"/>
    </x:xf>
    <x:xf numFmtId="217" fontId="49" fillId="34" borderId="0" xfId="0" applyNumberFormat="1" applyFont="1" applyFill="1" applyBorder="1" applyAlignment="1">
      <x:alignment vertical="center"/>
    </x:xf>
    <x:xf numFmtId="0" fontId="47" fillId="10" borderId="0" xfId="0" applyNumberFormat="1" applyFont="1" applyFill="1" applyBorder="1" applyAlignment="1">
      <x:alignment vertical="center"/>
    </x:xf>
    <x:xf numFmtId="0" fontId="47" fillId="10" borderId="0" xfId="0" applyNumberFormat="1" applyFont="1" applyFill="1" applyBorder="1" applyAlignment="1">
      <x:alignment vertical="center" wrapText="1"/>
    </x:xf>
    <x:xf numFmtId="0" fontId="43" fillId="28" borderId="0" xfId="0" applyNumberFormat="1" applyFont="1" applyFill="1" applyBorder="1" applyAlignment="1">
      <x:alignment vertical="center"/>
    </x:xf>
    <x:xf numFmtId="0" fontId="3" fillId="28" borderId="0" xfId="0" applyNumberFormat="1" applyFont="1" applyFill="1" applyBorder="1" applyAlignment="1">
      <x:alignment vertical="center"/>
    </x:xf>
    <x:xf numFmtId="0" fontId="43" fillId="30" borderId="0" xfId="0" applyNumberFormat="1" applyFont="1" applyFill="1" applyBorder="1" applyAlignment="1">
      <x:alignment vertical="center"/>
    </x:xf>
    <x:xf numFmtId="0" fontId="3" fillId="3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7477ab79b40ce" /><Relationship Type="http://schemas.openxmlformats.org/officeDocument/2006/relationships/theme" Target="/xl/theme/theme1.xml" Id="R3f2d33856bec451c" /><Relationship Type="http://schemas.openxmlformats.org/officeDocument/2006/relationships/sharedStrings" Target="/xl/sharedStrings.xml" Id="Re4558b1c62a14c1c" /><Relationship Type="http://schemas.openxmlformats.org/officeDocument/2006/relationships/worksheet" Target="/xl/worksheets/sheet1.xml" Id="Rdd490b95c82f4027" /><Relationship Type="http://schemas.openxmlformats.org/officeDocument/2006/relationships/worksheet" Target="/xl/worksheets/sheet2.xml" Id="R273d787aab234310" /><Relationship Type="http://schemas.openxmlformats.org/officeDocument/2006/relationships/worksheet" Target="/xl/worksheets/sheet3.xml" Id="R4a8fc5b7b35d4e14" /><Relationship Type="http://schemas.openxmlformats.org/officeDocument/2006/relationships/worksheet" Target="/xl/worksheets/sheet4.xml" Id="R8353bb7b55314606" /><Relationship Type="http://schemas.openxmlformats.org/officeDocument/2006/relationships/worksheet" Target="/xl/worksheets/sheet5.xml" Id="R80f50b42a4cd4ac4" /><Relationship Type="http://schemas.openxmlformats.org/officeDocument/2006/relationships/worksheet" Target="/xl/worksheets/sheet6.xml" Id="Rdac76946f6d84b5e" /><Relationship Type="http://schemas.openxmlformats.org/officeDocument/2006/relationships/worksheet" Target="/xl/worksheets/sheet7.xml" Id="R65077d04476f488e" /><Relationship Type="http://schemas.openxmlformats.org/officeDocument/2006/relationships/worksheet" Target="/xl/worksheets/sheet8.xml" Id="R6d405389c0694ed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7156e8bcde141bb" /><Relationship Type="http://schemas.openxmlformats.org/officeDocument/2006/relationships/chart" Target="/xl/drawings/charts/chart2.xml" Id="Rdfa18d829fab4a4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Atlas GNI per capita | percentage of the US level</a:t>
            </a:r>
          </a:p>
        </c:rich>
      </c:tx>
    </c:title>
    <c:plotArea>
      <c:lineChart>
        <c:grouping val="standard"/>
        <c:ser>
          <c:idx val="0"/>
          <c:order val="0"/>
          <c:tx>
            <c:v>All 11</c:v>
          </c:tx>
          <c:spPr>
            <a:ln xmlns:a="http://schemas.openxmlformats.org/drawingml/2006/main" w="28575">
              <a:prstDash val="solid"/>
            </a:ln>
          </c:spPr>
          <c:marker>
            <c:symbol val="none"/>
          </c:marker>
          <c:cat>
            <c:numRef>
              <c:f>'Chart data'!$A$5:$A$15</c:f>
              <c:numCache>
                <c:formatCode>0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'Chart data'!$B$5:$B$15</c:f>
              <c:numCache>
                <c:formatCode>0.0%</c:formatCode>
                <c:ptCount val="11"/>
                <c:pt idx="0">
                  <c:v>0.10026038437444573</c:v>
                </c:pt>
                <c:pt idx="1">
                  <c:v>0.10078580964552099</c:v>
                </c:pt>
                <c:pt idx="2">
                  <c:v>0.0973185220585476</c:v>
                </c:pt>
                <c:pt idx="3">
                  <c:v>0.09578882187557937</c:v>
                </c:pt>
                <c:pt idx="4">
                  <c:v>0.09523026019713088</c:v>
                </c:pt>
                <c:pt idx="5">
                  <c:v>0.09676984314363928</c:v>
                </c:pt>
                <c:pt idx="6">
                  <c:v>0.09846405261049161</c:v>
                </c:pt>
                <c:pt idx="7">
                  <c:v>0.09813058060938733</c:v>
                </c:pt>
                <c:pt idx="8">
                  <c:v>0.09891393611182822</c:v>
                </c:pt>
                <c:pt idx="9">
                  <c:v>0.09897750194562414</c:v>
                </c:pt>
                <c:pt idx="10">
                  <c:v>0.10057278165439626</c:v>
                </c:pt>
              </c:numCache>
            </c:numRef>
          </c:val>
        </c:ser>
        <c:ser>
          <c:idx val="1"/>
          <c:order val="1"/>
          <c:tx>
            <c:v>Excl. China</c:v>
          </c:tx>
          <c:spPr>
            <a:ln xmlns:a="http://schemas.openxmlformats.org/drawingml/2006/main" w="19050">
              <a:prstDash val="solid"/>
            </a:ln>
          </c:spPr>
          <c:marker>
            <c:symbol val="none"/>
          </c:marker>
          <c:cat>
            <c:numRef>
              <c:f>'Chart data'!$A$5:$A$15</c:f>
              <c:numCache>
                <c:formatCode>0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'Chart data'!$C$5:$C$15</c:f>
              <c:numCache>
                <c:formatCode>0.0%</c:formatCode>
                <c:ptCount val="11"/>
                <c:pt idx="0">
                  <c:v>0.08373866562653422</c:v>
                </c:pt>
                <c:pt idx="1">
                  <c:v>0.07913567581928423</c:v>
                </c:pt>
                <c:pt idx="2">
                  <c:v>0.07026208975798724</c:v>
                </c:pt>
                <c:pt idx="3">
                  <c:v>0.06543380491937804</c:v>
                </c:pt>
                <c:pt idx="4">
                  <c:v>0.06299806868887535</c:v>
                </c:pt>
                <c:pt idx="5">
                  <c:v>0.06319232407010196</c:v>
                </c:pt>
                <c:pt idx="6">
                  <c:v>0.06294000901831441</c:v>
                </c:pt>
                <c:pt idx="7">
                  <c:v>0.058919802530957556</c:v>
                </c:pt>
                <c:pt idx="8">
                  <c:v>0.05773817062877872</c:v>
                </c:pt>
                <c:pt idx="9">
                  <c:v>0.058413156392670966</c:v>
                </c:pt>
                <c:pt idx="10">
                  <c:v>0.06052512269574728</c:v>
                </c:pt>
              </c:numCache>
            </c:numRef>
          </c:val>
        </c:ser>
        <c:ser>
          <c:idx val="2"/>
          <c:order val="2"/>
          <c:tx>
            <c:v>Excl. China &amp; India</c:v>
          </c:tx>
          <c:spPr>
            <a:ln xmlns:a="http://schemas.openxmlformats.org/drawingml/2006/main" w="19050">
              <a:prstDash val="solid"/>
            </a:ln>
          </c:spPr>
          <c:marker>
            <c:symbol val="none"/>
          </c:marker>
          <c:cat>
            <c:numRef>
              <c:f>'Chart data'!$A$5:$A$15</c:f>
              <c:numCache>
                <c:formatCode>0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'Chart data'!$D$5:$D$15</c:f>
              <c:numCache>
                <c:formatCode>0.0%</c:formatCode>
                <c:ptCount val="11"/>
                <c:pt idx="0">
                  <c:v>0.15891995443731677</c:v>
                </c:pt>
                <c:pt idx="1">
                  <c:v>0.14829165680618664</c:v>
                </c:pt>
                <c:pt idx="2">
                  <c:v>0.1269247229870622</c:v>
                </c:pt>
                <c:pt idx="3">
                  <c:v>0.11377446191074445</c:v>
                </c:pt>
                <c:pt idx="4">
                  <c:v>0.10671210973172832</c:v>
                </c:pt>
                <c:pt idx="5">
                  <c:v>0.10606979832858679</c:v>
                </c:pt>
                <c:pt idx="6">
                  <c:v>0.10522173933682293</c:v>
                </c:pt>
                <c:pt idx="7">
                  <c:v>0.09849921058495478</c:v>
                </c:pt>
                <c:pt idx="8">
                  <c:v>0.09447596022831696</c:v>
                </c:pt>
                <c:pt idx="9">
                  <c:v>0.09567652511593319</c:v>
                </c:pt>
                <c:pt idx="10">
                  <c:v>0.09974150676439861</c:v>
                </c:pt>
              </c:numCache>
            </c:numRef>
          </c:val>
        </c:ser>
        <c:ser>
          <c:idx val="3"/>
          <c:order val="3"/>
          <c:tx>
            <c:v>China</c:v>
          </c:tx>
          <c:spPr>
            <a:ln xmlns:a="http://schemas.openxmlformats.org/drawingml/2006/main" w="19050">
              <a:prstDash val="solid"/>
            </a:ln>
          </c:spPr>
          <c:marker>
            <c:symbol val="none"/>
          </c:marker>
          <c:cat>
            <c:numRef>
              <c:f>'Chart data'!$A$5:$A$15</c:f>
              <c:numCache>
                <c:formatCode>0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'Chart data'!$E$5:$E$15</c:f>
              <c:numCache>
                <c:formatCode>0.0%</c:formatCode>
                <c:ptCount val="11"/>
                <c:pt idx="0">
                  <c:v>0.1276279069767442</c:v>
                </c:pt>
                <c:pt idx="1">
                  <c:v>0.13688760806916425</c:v>
                </c:pt>
                <c:pt idx="2">
                  <c:v>0.14275568181818182</c:v>
                </c:pt>
                <c:pt idx="3">
                  <c:v>0.1471054020763681</c:v>
                </c:pt>
                <c:pt idx="4">
                  <c:v>0.15001698946653075</c:v>
                </c:pt>
                <c:pt idx="5">
                  <c:v>0.15418781725888325</c:v>
                </c:pt>
                <c:pt idx="6">
                  <c:v>0.15962940461725394</c:v>
                </c:pt>
                <c:pt idx="7">
                  <c:v>0.16617669812780442</c:v>
                </c:pt>
                <c:pt idx="8">
                  <c:v>0.17088519088239407</c:v>
                </c:pt>
                <c:pt idx="9">
                  <c:v>0.17052958694807718</c:v>
                </c:pt>
                <c:pt idx="10">
                  <c:v>0.1719824890556598</c:v>
                </c:pt>
              </c:numCache>
            </c:numRef>
          </c:val>
        </c:ser>
        <c:ser>
          <c:idx val="4"/>
          <c:order val="4"/>
          <c:tx>
            <c:v>India</c:v>
          </c:tx>
          <c:spPr>
            <a:ln xmlns:a="http://schemas.openxmlformats.org/drawingml/2006/main" w="19050">
              <a:prstDash val="solid"/>
            </a:ln>
          </c:spPr>
          <c:marker>
            <c:symbol val="none"/>
          </c:marker>
          <c:cat>
            <c:numRef>
              <c:f>'Chart data'!$A$5:$A$15</c:f>
              <c:numCache>
                <c:formatCode>0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'Chart data'!$F$5:$F$15</c:f>
              <c:numCache>
                <c:formatCode>0.0%</c:formatCode>
                <c:ptCount val="11"/>
                <c:pt idx="0">
                  <c:v>0.027906976744186046</c:v>
                </c:pt>
                <c:pt idx="1">
                  <c:v>0.027737752161383286</c:v>
                </c:pt>
                <c:pt idx="2">
                  <c:v>0.028053977272727272</c:v>
                </c:pt>
                <c:pt idx="3">
                  <c:v>0.029385887735351047</c:v>
                </c:pt>
                <c:pt idx="4">
                  <c:v>0.030411145090044174</c:v>
                </c:pt>
                <c:pt idx="5">
                  <c:v>0.03125</c:v>
                </c:pt>
                <c:pt idx="6">
                  <c:v>0.03143985419198056</c:v>
                </c:pt>
                <c:pt idx="7">
                  <c:v>0.029398112331734488</c:v>
                </c:pt>
                <c:pt idx="8">
                  <c:v>0.030345406236889947</c:v>
                </c:pt>
                <c:pt idx="9">
                  <c:v>0.030558073287582546</c:v>
                </c:pt>
                <c:pt idx="10">
                  <c:v>0.031144465290806753</c:v>
                </c:pt>
              </c:numCache>
            </c:numRef>
          </c:val>
        </c:ser>
        <c:ser>
          <c:idx val="5"/>
          <c:order val="5"/>
          <c:tx>
            <c:v>United States</c:v>
          </c:tx>
          <c:spPr>
            <a:ln xmlns:a="http://schemas.openxmlformats.org/drawingml/2006/main" w="14288">
              <a:prstDash val="dash"/>
            </a:ln>
          </c:spPr>
          <c:marker>
            <c:symbol val="none"/>
          </c:marker>
          <c:cat>
            <c:numRef>
              <c:f>'Chart data'!$A$5:$A$15</c:f>
              <c:numCache>
                <c:formatCode>0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'Chart data'!$G$5:$G$15</c:f>
              <c:numCache>
                <c:formatCode>0.0%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</c:ser>
        <c:ser>
          <c:idx val="6"/>
          <c:order val="6"/>
          <c:tx>
            <c:v>European Union</c:v>
          </c:tx>
          <c:spPr>
            <a:ln xmlns:a="http://schemas.openxmlformats.org/drawingml/2006/main" w="19050">
              <a:prstDash val="dash"/>
            </a:ln>
          </c:spPr>
          <c:marker>
            <c:symbol val="none"/>
          </c:marker>
          <c:cat>
            <c:numRef>
              <c:f>'Chart data'!$A$5:$A$15</c:f>
              <c:numCache>
                <c:formatCode>0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'Chart data'!$H$5:$H$15</c:f>
              <c:numCache>
                <c:formatCode>0.0%</c:formatCode>
                <c:ptCount val="11"/>
                <c:pt idx="0">
                  <c:v>0.6520520930232558</c:v>
                </c:pt>
                <c:pt idx="1">
                  <c:v>0.6323883285302593</c:v>
                </c:pt>
                <c:pt idx="2">
                  <c:v>0.5976935369318181</c:v>
                </c:pt>
                <c:pt idx="3">
                  <c:v>0.5712458208692592</c:v>
                </c:pt>
                <c:pt idx="4">
                  <c:v>0.54497791369351</c:v>
                </c:pt>
                <c:pt idx="5">
                  <c:v>0.5535358502538071</c:v>
                </c:pt>
                <c:pt idx="6">
                  <c:v>0.5514854191980559</c:v>
                </c:pt>
                <c:pt idx="7">
                  <c:v>0.5364583010985611</c:v>
                </c:pt>
                <c:pt idx="8">
                  <c:v>0.5393511397007411</c:v>
                </c:pt>
                <c:pt idx="9">
                  <c:v>0.5260546419785057</c:v>
                </c:pt>
                <c:pt idx="10">
                  <c:v>0.5118073796122576</c:v>
                </c:pt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825"/>
                  <a:t>Year</a:t>
                </a:r>
              </a:p>
            </c:rich>
          </c:tx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825"/>
              </a:pPr>
            </a:p>
          </c:txPr>
        </c:title>
        <c:numFmt formatCode="0" sourceLinked="0"/>
        <c:majorTickMark val="none"/>
        <c:minorTickMark val="none"/>
        <c:tickLblPos val="nextTo"/>
        <c:tickLblSkip val="1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/>
            </a:pPr>
          </a:p>
        </c:txPr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825"/>
                  <a:t>US level = 100%</a:t>
                </a:r>
              </a:p>
            </c:rich>
          </c:tx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825"/>
              </a:pPr>
            </a:p>
          </c:txPr>
        </c:title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/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Constant-PPP GNI per capita | percentage of the US level</a:t>
            </a:r>
          </a:p>
        </c:rich>
      </c:tx>
    </c:title>
    <c:plotArea>
      <c:lineChart>
        <c:grouping val="standard"/>
        <c:ser>
          <c:idx val="0"/>
          <c:order val="0"/>
          <c:tx>
            <c:v>All 11</c:v>
          </c:tx>
          <c:spPr>
            <a:ln xmlns:a="http://schemas.openxmlformats.org/drawingml/2006/main" w="28575">
              <a:prstDash val="solid"/>
            </a:ln>
          </c:spPr>
          <c:marker>
            <c:symbol val="none"/>
          </c:marker>
          <c:cat>
            <c:numRef>
              <c:f>'Chart data'!$A$22:$A$32</c:f>
              <c:numCache>
                <c:formatCode>0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'Chart data'!$B$22:$B$32</c:f>
              <c:numCache>
                <c:formatCode>0.0%</c:formatCode>
                <c:ptCount val="11"/>
                <c:pt idx="0">
                  <c:v>0.18855534143693853</c:v>
                </c:pt>
                <c:pt idx="1">
                  <c:v>0.1911973081837149</c:v>
                </c:pt>
                <c:pt idx="2">
                  <c:v>0.19037851416347043</c:v>
                </c:pt>
                <c:pt idx="3">
                  <c:v>0.19616966298654936</c:v>
                </c:pt>
                <c:pt idx="4">
                  <c:v>0.20165369992429283</c:v>
                </c:pt>
                <c:pt idx="5">
                  <c:v>0.20519276703376113</c:v>
                </c:pt>
                <c:pt idx="6">
                  <c:v>0.20696340861131338</c:v>
                </c:pt>
                <c:pt idx="7">
                  <c:v>0.20885941216577866</c:v>
                </c:pt>
                <c:pt idx="8">
                  <c:v>0.2115711868010726</c:v>
                </c:pt>
                <c:pt idx="9">
                  <c:v>0.21474276169902676</c:v>
                </c:pt>
                <c:pt idx="10">
                  <c:v>0.2217596896551621</c:v>
                </c:pt>
              </c:numCache>
            </c:numRef>
          </c:val>
        </c:ser>
        <c:ser>
          <c:idx val="1"/>
          <c:order val="1"/>
          <c:tx>
            <c:v>Excl. China</c:v>
          </c:tx>
          <c:spPr>
            <a:ln xmlns:a="http://schemas.openxmlformats.org/drawingml/2006/main" w="19050">
              <a:prstDash val="solid"/>
            </a:ln>
          </c:spPr>
          <c:marker>
            <c:symbol val="none"/>
          </c:marker>
          <c:cat>
            <c:numRef>
              <c:f>'Chart data'!$A$22:$A$32</c:f>
              <c:numCache>
                <c:formatCode>0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'Chart data'!$C$22:$C$32</c:f>
              <c:numCache>
                <c:formatCode>0.0%</c:formatCode>
                <c:ptCount val="11"/>
                <c:pt idx="0">
                  <c:v>0.17803415422519364</c:v>
                </c:pt>
                <c:pt idx="1">
                  <c:v>0.17595546224559258</c:v>
                </c:pt>
                <c:pt idx="2">
                  <c:v>0.17050762246265314</c:v>
                </c:pt>
                <c:pt idx="3">
                  <c:v>0.172404269090722</c:v>
                </c:pt>
                <c:pt idx="4">
                  <c:v>0.17481392701122941</c:v>
                </c:pt>
                <c:pt idx="5">
                  <c:v>0.1755881865020575</c:v>
                </c:pt>
                <c:pt idx="6">
                  <c:v>0.17347512944984622</c:v>
                </c:pt>
                <c:pt idx="7">
                  <c:v>0.16966439148730225</c:v>
                </c:pt>
                <c:pt idx="8">
                  <c:v>0.17110103862337783</c:v>
                </c:pt>
                <c:pt idx="9">
                  <c:v>0.1752446535824127</c:v>
                </c:pt>
                <c:pt idx="10">
                  <c:v>0.1793401266053714</c:v>
                </c:pt>
              </c:numCache>
            </c:numRef>
          </c:val>
        </c:ser>
        <c:ser>
          <c:idx val="2"/>
          <c:order val="2"/>
          <c:tx>
            <c:v>Excl. China &amp; India</c:v>
          </c:tx>
          <c:spPr>
            <a:ln xmlns:a="http://schemas.openxmlformats.org/drawingml/2006/main" w="19050">
              <a:prstDash val="solid"/>
            </a:ln>
          </c:spPr>
          <c:marker>
            <c:symbol val="none"/>
          </c:marker>
          <c:cat>
            <c:numRef>
              <c:f>'Chart data'!$A$22:$A$32</c:f>
              <c:numCache>
                <c:formatCode>0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'Chart data'!$D$22:$D$32</c:f>
              <c:numCache>
                <c:formatCode>0.0%</c:formatCode>
                <c:ptCount val="11"/>
                <c:pt idx="0">
                  <c:v>0.29783040295274615</c:v>
                </c:pt>
                <c:pt idx="1">
                  <c:v>0.28859541810036715</c:v>
                </c:pt>
                <c:pt idx="2">
                  <c:v>0.270357834374839</c:v>
                </c:pt>
                <c:pt idx="3">
                  <c:v>0.2664437025749131</c:v>
                </c:pt>
                <c:pt idx="4">
                  <c:v>0.26721298468878346</c:v>
                </c:pt>
                <c:pt idx="5">
                  <c:v>0.2650179094619385</c:v>
                </c:pt>
                <c:pt idx="6">
                  <c:v>0.25908298167284305</c:v>
                </c:pt>
                <c:pt idx="7">
                  <c:v>0.2563200348824824</c:v>
                </c:pt>
                <c:pt idx="8">
                  <c:v>0.25626167067183736</c:v>
                </c:pt>
                <c:pt idx="9">
                  <c:v>0.2596389246258815</c:v>
                </c:pt>
                <c:pt idx="10">
                  <c:v>0.2609930823187623</c:v>
                </c:pt>
              </c:numCache>
            </c:numRef>
          </c:val>
        </c:ser>
        <c:ser>
          <c:idx val="3"/>
          <c:order val="3"/>
          <c:tx>
            <c:v>China</c:v>
          </c:tx>
          <c:spPr>
            <a:ln xmlns:a="http://schemas.openxmlformats.org/drawingml/2006/main" w="19050">
              <a:prstDash val="solid"/>
            </a:ln>
          </c:spPr>
          <c:marker>
            <c:symbol val="none"/>
          </c:marker>
          <c:cat>
            <c:numRef>
              <c:f>'Chart data'!$A$22:$A$32</c:f>
              <c:numCache>
                <c:formatCode>0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'Chart data'!$E$22:$E$32</c:f>
              <c:numCache>
                <c:formatCode>0.0%</c:formatCode>
                <c:ptCount val="11"/>
                <c:pt idx="0">
                  <c:v>0.20598323941860822</c:v>
                </c:pt>
                <c:pt idx="1">
                  <c:v>0.21661322727588625</c:v>
                </c:pt>
                <c:pt idx="2">
                  <c:v>0.22374865220483095</c:v>
                </c:pt>
                <c:pt idx="3">
                  <c:v>0.23634617626665194</c:v>
                </c:pt>
                <c:pt idx="4">
                  <c:v>0.24727465535524917</c:v>
                </c:pt>
                <c:pt idx="5">
                  <c:v>0.2558169669616728</c:v>
                </c:pt>
                <c:pt idx="6">
                  <c:v>0.2646235783410602</c:v>
                </c:pt>
                <c:pt idx="7">
                  <c:v>0.2768781843995175</c:v>
                </c:pt>
                <c:pt idx="8">
                  <c:v>0.2823090907824439</c:v>
                </c:pt>
                <c:pt idx="9">
                  <c:v>0.2844140937733167</c:v>
                </c:pt>
                <c:pt idx="10">
                  <c:v>0.2973987822823431</c:v>
                </c:pt>
              </c:numCache>
            </c:numRef>
          </c:val>
        </c:ser>
        <c:ser>
          <c:idx val="4"/>
          <c:order val="4"/>
          <c:tx>
            <c:v>India</c:v>
          </c:tx>
          <c:spPr>
            <a:ln xmlns:a="http://schemas.openxmlformats.org/drawingml/2006/main" w="19050">
              <a:prstDash val="solid"/>
            </a:ln>
          </c:spPr>
          <c:marker>
            <c:symbol val="none"/>
          </c:marker>
          <c:cat>
            <c:numRef>
              <c:f>'Chart data'!$A$22:$A$32</c:f>
              <c:numCache>
                <c:formatCode>0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'Chart data'!$F$22:$F$32</c:f>
              <c:numCache>
                <c:formatCode>0.0%</c:formatCode>
                <c:ptCount val="11"/>
                <c:pt idx="0">
                  <c:v>0.0890701713775113</c:v>
                </c:pt>
                <c:pt idx="1">
                  <c:v>0.09223949481611585</c:v>
                </c:pt>
                <c:pt idx="2">
                  <c:v>0.09612899344574344</c:v>
                </c:pt>
                <c:pt idx="3">
                  <c:v>0.1022785008191742</c:v>
                </c:pt>
                <c:pt idx="4">
                  <c:v>0.10593443288734461</c:v>
                </c:pt>
                <c:pt idx="5">
                  <c:v>0.10896595089500842</c:v>
                </c:pt>
                <c:pt idx="6">
                  <c:v>0.10969674150166274</c:v>
                </c:pt>
                <c:pt idx="7">
                  <c:v>0.10502923941942044</c:v>
                </c:pt>
                <c:pt idx="8">
                  <c:v>0.10760279459192132</c:v>
                </c:pt>
                <c:pt idx="9">
                  <c:v>0.11215831667692375</c:v>
                </c:pt>
                <c:pt idx="10">
                  <c:v>0.11816626841089196</c:v>
                </c:pt>
              </c:numCache>
            </c:numRef>
          </c:val>
        </c:ser>
        <c:ser>
          <c:idx val="5"/>
          <c:order val="5"/>
          <c:tx>
            <c:v>United States</c:v>
          </c:tx>
          <c:spPr>
            <a:ln xmlns:a="http://schemas.openxmlformats.org/drawingml/2006/main" w="14288">
              <a:prstDash val="dash"/>
            </a:ln>
          </c:spPr>
          <c:marker>
            <c:symbol val="none"/>
          </c:marker>
          <c:cat>
            <c:numRef>
              <c:f>'Chart data'!$A$22:$A$32</c:f>
              <c:numCache>
                <c:formatCode>0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'Chart data'!$G$22:$G$32</c:f>
              <c:numCache>
                <c:formatCode>0.0%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</c:ser>
        <c:ser>
          <c:idx val="6"/>
          <c:order val="6"/>
          <c:tx>
            <c:v>European Union</c:v>
          </c:tx>
          <c:spPr>
            <a:ln xmlns:a="http://schemas.openxmlformats.org/drawingml/2006/main" w="19050">
              <a:prstDash val="dash"/>
            </a:ln>
          </c:spPr>
          <c:marker>
            <c:symbol val="none"/>
          </c:marker>
          <c:cat>
            <c:numRef>
              <c:f>'Chart data'!$A$22:$A$32</c:f>
              <c:numCache>
                <c:formatCode>0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'Chart data'!$H$22:$H$32</c:f>
              <c:numCache>
                <c:formatCode>0.0%</c:formatCode>
                <c:ptCount val="11"/>
                <c:pt idx="0">
                  <c:v>0.7318339352401179</c:v>
                </c:pt>
                <c:pt idx="1">
                  <c:v>0.7274464711048213</c:v>
                </c:pt>
                <c:pt idx="2">
                  <c:v>0.7284541734217107</c:v>
                </c:pt>
                <c:pt idx="3">
                  <c:v>0.7429695218108966</c:v>
                </c:pt>
                <c:pt idx="4">
                  <c:v>0.7465400148913607</c:v>
                </c:pt>
                <c:pt idx="5">
                  <c:v>0.7454000799219586</c:v>
                </c:pt>
                <c:pt idx="6">
                  <c:v>0.7442019883824201</c:v>
                </c:pt>
                <c:pt idx="7">
                  <c:v>0.7260564277817463</c:v>
                </c:pt>
                <c:pt idx="8">
                  <c:v>0.7263013450540877</c:v>
                </c:pt>
                <c:pt idx="9">
                  <c:v>0.7178331599614407</c:v>
                </c:pt>
                <c:pt idx="10">
                  <c:v>0.7213208591524577</c:v>
                </c:pt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825"/>
                  <a:t>Year</a:t>
                </a:r>
              </a:p>
            </c:rich>
          </c:tx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825"/>
              </a:pPr>
            </a:p>
          </c:txPr>
        </c:title>
        <c:numFmt formatCode="0" sourceLinked="0"/>
        <c:majorTickMark val="none"/>
        <c:minorTickMark val="none"/>
        <c:tickLblPos val="nextTo"/>
        <c:tickLblSkip val="1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/>
            </a:pPr>
          </a:p>
        </c:txPr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825"/>
                  <a:t>US level = 100%</a:t>
                </a:r>
              </a:p>
            </c:rich>
          </c:tx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825"/>
              </a:pPr>
            </a:p>
          </c:txPr>
        </c:title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/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36</xdr:row>
      <xdr:rowOff>0</xdr:rowOff>
    </xdr:from>
    <xdr:ext cx="10668000" cy="53816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7156e8bcde141bb"/>
        </a:graphicData>
      </a:graphic>
    </xdr:graphicFrame>
    <xdr:clientData/>
  </xdr:oneCellAnchor>
  <xdr:oneCellAnchor>
    <xdr:from>
      <xdr:col>0</xdr:col>
      <xdr:colOff>0</xdr:colOff>
      <xdr:row>62</xdr:row>
      <xdr:rowOff>0</xdr:rowOff>
    </xdr:from>
    <xdr:ext cx="10668000" cy="5381625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fa18d829fab4a47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454f60332c747ce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3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1" hidden="0" customWidth="1"/>
    <x:col min="15" max="15" width="11" hidden="0" customWidth="1"/>
    <x:col min="14" max="14" width="13" hidden="0" customWidth="1"/>
    <x:col min="16" max="16" width="13" hidden="0" customWidth="1"/>
  </x:cols>
  <x:sheetData>
    <x:row r="1" ht="36" customHeight="1">
      <x:c r="A1" s="692" t="str">
        <x:v>GNI per capita | Atlas dollars and constant PPP</x:v>
      </x:c>
      <x:c r="B1" s="692"/>
      <x:c r="C1" s="692"/>
      <x:c r="D1" s="692"/>
      <x:c r="E1" s="692"/>
      <x:c r="F1" s="692"/>
      <x:c r="G1" s="692"/>
      <x:c r="H1" s="692"/>
      <x:c r="I1" s="692"/>
      <x:c r="J1" s="692"/>
      <x:c r="K1" s="421"/>
      <x:c r="L1" s="422"/>
      <x:c r="M1" s="205"/>
      <x:c r="N1" s="206"/>
      <x:c r="O1" s="206"/>
      <x:c r="P1" s="206"/>
    </x:row>
    <x:row r="2" ht="30" customHeight="1">
      <x:c r="A2" s="695" t="str">
        <x:v>2013–2023 • Ten-year comparison • Same period for both measures • Annual charts: United States = 100%</x:v>
      </x:c>
      <x:c r="B2" s="695"/>
      <x:c r="C2" s="695"/>
      <x:c r="D2" s="695"/>
      <x:c r="E2" s="695"/>
      <x:c r="F2" s="695"/>
      <x:c r="G2" s="695"/>
      <x:c r="H2" s="695"/>
      <x:c r="I2" s="695"/>
      <x:c r="J2" s="695"/>
      <x:c r="K2" s="425"/>
      <x:c r="L2" s="426"/>
      <x:c r="M2" s="210"/>
      <x:c r="N2" s="211"/>
      <x:c r="O2" s="211"/>
      <x:c r="P2" s="211"/>
    </x:row>
    <x:row r="3" ht="25" customHeight="1">
      <x:c r="A3" s="655"/>
      <x:c r="B3" s="655"/>
      <x:c r="C3" s="655"/>
      <x:c r="D3" s="655"/>
      <x:c r="E3" s="655"/>
      <x:c r="F3" s="655"/>
      <x:c r="G3" s="655"/>
      <x:c r="H3" s="655"/>
      <x:c r="I3" s="655"/>
      <x:c r="J3" s="655"/>
      <x:c r="K3" s="573"/>
      <x:c r="L3" s="608"/>
      <x:c r="M3" s="199"/>
      <x:c r="N3" s="200"/>
      <x:c r="O3" s="200"/>
      <x:c r="P3" s="200"/>
    </x:row>
    <x:row r="4" ht="33" customHeight="1">
      <x:c r="A4" s="655"/>
      <x:c r="B4" s="697" t="str">
        <x:v>ATLAS METHOD · CURRENT US$</x:v>
      </x:c>
      <x:c r="C4" s="697"/>
      <x:c r="D4" s="697"/>
      <x:c r="E4" s="697"/>
      <x:c r="F4" s="729"/>
      <x:c r="G4" s="699" t="str">
        <x:v>PPP · CONSTANT 2021 INTERNATIONAL $</x:v>
      </x:c>
      <x:c r="H4" s="699"/>
      <x:c r="I4" s="699"/>
      <x:c r="J4" s="699"/>
      <x:c r="K4" s="434"/>
      <x:c r="L4" s="434"/>
      <x:c r="M4" s="221"/>
      <x:c r="N4" s="222"/>
      <x:c r="O4" s="222"/>
      <x:c r="P4" s="222"/>
    </x:row>
    <x:row r="5" ht="43" customHeight="1">
      <x:c r="A5" s="700" t="str">
        <x:v>Country / fixed group</x:v>
      </x:c>
      <x:c r="B5" s="701" t="n">
        <x:v>2013</x:v>
      </x:c>
      <x:c r="C5" s="701" t="n">
        <x:v>2023</x:v>
      </x:c>
      <x:c r="D5" s="701" t="str">
        <x:v>Change
2013→23</x:v>
      </x:c>
      <x:c r="E5" s="701" t="str">
        <x:v>Annualized
2013→23</x:v>
      </x:c>
      <x:c r="F5" s="730"/>
      <x:c r="G5" s="701" t="n">
        <x:v>2013</x:v>
      </x:c>
      <x:c r="H5" s="701" t="n">
        <x:v>2023</x:v>
      </x:c>
      <x:c r="I5" s="701" t="str">
        <x:v>Change
2013→23</x:v>
      </x:c>
      <x:c r="J5" s="701" t="str">
        <x:v>Annualized
2013→23</x:v>
      </x:c>
      <x:c r="K5" s="438"/>
      <x:c r="L5" s="438"/>
      <x:c r="M5" s="234"/>
      <x:c r="N5" s="235"/>
      <x:c r="O5" s="235"/>
      <x:c r="P5" s="235"/>
    </x:row>
    <x:row r="6" ht="29" customHeight="1">
      <x:c r="A6" s="702" t="str">
        <x:v>Ethiopia</x:v>
      </x:c>
      <x:c r="B6" s="712" t="n">
        <x:f>'Annual levels'!D5</x:f>
        <x:v>450</x:v>
      </x:c>
      <x:c r="C6" s="712" t="n">
        <x:f>'Annual levels'!D15</x:f>
        <x:v>1030</x:v>
      </x:c>
      <x:c r="D6" s="704" t="n">
        <x:f>C6/B6-1</x:f>
        <x:v>1.2888888888888888</x:v>
      </x:c>
      <x:c r="E6" s="704" t="n">
        <x:f>(C6/B6)^(1/'Read me'!$B$5)-1</x:f>
        <x:v>0.08633174583063741</x:v>
      </x:c>
      <x:c r="F6" s="731"/>
      <x:c r="G6" s="712" t="n">
        <x:f>'Annual levels'!E5</x:f>
        <x:v>1604.63</x:v>
      </x:c>
      <x:c r="H6" s="712" t="n">
        <x:f>'Annual levels'!E15</x:f>
        <x:v>2771.84</x:v>
      </x:c>
      <x:c r="I6" s="704" t="n">
        <x:f>H6/G6-1</x:f>
        <x:v>0.7274013323943838</x:v>
      </x:c>
      <x:c r="J6" s="704" t="n">
        <x:f>(H6/G6)^(1/'Read me'!$B$5)-1</x:f>
        <x:v>0.05618336986967054</x:v>
      </x:c>
      <x:c r="K6" s="569"/>
      <x:c r="L6" s="571"/>
      <x:c r="M6" s="253"/>
      <x:c r="N6" s="256"/>
      <x:c r="O6" s="258"/>
      <x:c r="P6" s="259"/>
    </x:row>
    <x:row r="7" ht="29" customHeight="1">
      <x:c r="A7" s="655" t="str">
        <x:v>China</x:v>
      </x:c>
      <x:c r="B7" s="713" t="n">
        <x:f>'Annual levels'!D16</x:f>
        <x:v>6860</x:v>
      </x:c>
      <x:c r="C7" s="713" t="n">
        <x:f>'Annual levels'!D26</x:f>
        <x:v>13750</x:v>
      </x:c>
      <x:c r="D7" s="667" t="n">
        <x:f>C7/B7-1</x:f>
        <x:v>1.0043731778425657</x:v>
      </x:c>
      <x:c r="E7" s="667" t="n">
        <x:f>(C7/B7)^(1/'Read me'!$B$5)-1</x:f>
        <x:v>0.07200758505810123</x:v>
      </x:c>
      <x:c r="F7" s="731"/>
      <x:c r="G7" s="739" t="n">
        <x:f>'Annual levels'!E16</x:f>
        <x:v>12724.8</x:v>
      </x:c>
      <x:c r="H7" s="739" t="n">
        <x:f>'Annual levels'!E26</x:f>
        <x:v>22029.22</x:v>
      </x:c>
      <x:c r="I7" s="740" t="n">
        <x:f>H7/G7-1</x:f>
        <x:v>0.7312036338488623</x:v>
      </x:c>
      <x:c r="J7" s="740" t="n">
        <x:f>(H7/G7)^(1/'Read me'!$B$5)-1</x:f>
        <x:v>0.05641562366876274</x:v>
      </x:c>
      <x:c r="K7" s="625"/>
      <x:c r="L7" s="591"/>
      <x:c r="M7" s="265"/>
      <x:c r="N7" s="268"/>
      <x:c r="O7" s="258"/>
      <x:c r="P7" s="259"/>
    </x:row>
    <x:row r="8" ht="29" customHeight="1">
      <x:c r="A8" s="702" t="str">
        <x:v>India</x:v>
      </x:c>
      <x:c r="B8" s="712" t="n">
        <x:f>'Annual levels'!D27</x:f>
        <x:v>1500</x:v>
      </x:c>
      <x:c r="C8" s="712" t="n">
        <x:f>'Annual levels'!D37</x:f>
        <x:v>2490</x:v>
      </x:c>
      <x:c r="D8" s="704" t="n">
        <x:f>C8/B8-1</x:f>
        <x:v>0.6599999999999999</x:v>
      </x:c>
      <x:c r="E8" s="704" t="n">
        <x:f>(C8/B8)^(1/'Read me'!$B$5)-1</x:f>
        <x:v>0.05198805557704511</x:v>
      </x:c>
      <x:c r="F8" s="731"/>
      <x:c r="G8" s="712" t="n">
        <x:f>'Annual levels'!E27</x:f>
        <x:v>5502.39</x:v>
      </x:c>
      <x:c r="H8" s="712" t="n">
        <x:f>'Annual levels'!E37</x:f>
        <x:v>8752.93</x:v>
      </x:c>
      <x:c r="I8" s="704" t="n">
        <x:f>H8/G8-1</x:f>
        <x:v>0.5907505647545883</x:v>
      </x:c>
      <x:c r="J8" s="704" t="n">
        <x:f>(H8/G8)^(1/'Read me'!$B$5)-1</x:f>
        <x:v>0.04751489869983927</x:v>
      </x:c>
      <x:c r="K8" s="569"/>
      <x:c r="L8" s="571"/>
      <x:c r="M8" s="253"/>
      <x:c r="N8" s="256"/>
      <x:c r="O8" s="258"/>
      <x:c r="P8" s="259"/>
    </x:row>
    <x:row r="9" ht="29" customHeight="1">
      <x:c r="A9" s="655" t="str">
        <x:v>Indonesia</x:v>
      </x:c>
      <x:c r="B9" s="713" t="n">
        <x:f>'Annual levels'!D38</x:f>
        <x:v>3670</x:v>
      </x:c>
      <x:c r="C9" s="713" t="n">
        <x:f>'Annual levels'!D48</x:f>
        <x:v>4810</x:v>
      </x:c>
      <x:c r="D9" s="667" t="n">
        <x:f>C9/B9-1</x:f>
        <x:v>0.31062670299727513</x:v>
      </x:c>
      <x:c r="E9" s="667" t="n">
        <x:f>(C9/B9)^(1/'Read me'!$B$5)-1</x:f>
        <x:v>0.027419729509944535</x:v>
      </x:c>
      <x:c r="F9" s="731"/>
      <x:c r="G9" s="713" t="n">
        <x:f>'Annual levels'!E38</x:f>
        <x:v>9701.84</x:v>
      </x:c>
      <x:c r="H9" s="713" t="n">
        <x:f>'Annual levels'!E48</x:f>
        <x:v>13313.4</x:v>
      </x:c>
      <x:c r="I9" s="667" t="n">
        <x:f>H9/G9-1</x:f>
        <x:v>0.37225515984596735</x:v>
      </x:c>
      <x:c r="J9" s="667" t="n">
        <x:f>(H9/G9)^(1/'Read me'!$B$5)-1</x:f>
        <x:v>0.03215159314866911</x:v>
      </x:c>
      <x:c r="K9" s="588"/>
      <x:c r="L9" s="591"/>
      <x:c r="M9" s="265"/>
      <x:c r="N9" s="268"/>
      <x:c r="O9" s="258"/>
      <x:c r="P9" s="259"/>
    </x:row>
    <x:row r="10" ht="29" customHeight="1">
      <x:c r="A10" s="702" t="str">
        <x:v>Saudi Arabia</x:v>
      </x:c>
      <x:c r="B10" s="712" t="n">
        <x:f>'Annual levels'!D49</x:f>
        <x:v>28620</x:v>
      </x:c>
      <x:c r="C10" s="712" t="n">
        <x:f>'Annual levels'!D59</x:f>
        <x:v>36330</x:v>
      </x:c>
      <x:c r="D10" s="704" t="n">
        <x:f>C10/B10-1</x:f>
        <x:v>0.2693920335429769</x:v>
      </x:c>
      <x:c r="E10" s="704" t="n">
        <x:f>(C10/B10)^(1/'Read me'!$B$5)-1</x:f>
        <x:v>0.024140584976974244</x:v>
      </x:c>
      <x:c r="F10" s="731"/>
      <x:c r="G10" s="712" t="n">
        <x:f>'Annual levels'!E49</x:f>
        <x:v>70562</x:v>
      </x:c>
      <x:c r="H10" s="712" t="n">
        <x:f>'Annual levels'!E59</x:f>
        <x:v>65885.2</x:v>
      </x:c>
      <x:c r="I10" s="704" t="n">
        <x:f>H10/G10-1</x:f>
        <x:v>-0.06627930047334263</x:v>
      </x:c>
      <x:c r="J10" s="704" t="n">
        <x:f>(H10/G10)^(1/'Read me'!$B$5)-1</x:f>
        <x:v>-0.006834331241966418</x:v>
      </x:c>
      <x:c r="K10" s="569"/>
      <x:c r="L10" s="571"/>
      <x:c r="M10" s="253"/>
      <x:c r="N10" s="256"/>
      <x:c r="O10" s="258"/>
      <x:c r="P10" s="259"/>
    </x:row>
    <x:row r="11" ht="29" customHeight="1">
      <x:c r="A11" s="655" t="str">
        <x:v>Russia</x:v>
      </x:c>
      <x:c r="B11" s="713" t="n">
        <x:f>'Annual levels'!D60</x:f>
        <x:v>15160</x:v>
      </x:c>
      <x:c r="C11" s="713" t="n">
        <x:f>'Annual levels'!D70</x:f>
        <x:v>14400</x:v>
      </x:c>
      <x:c r="D11" s="667" t="n">
        <x:f>C11/B11-1</x:f>
        <x:v>-0.05013192612137207</x:v>
      </x:c>
      <x:c r="E11" s="667" t="n">
        <x:f>(C11/B11)^(1/'Read me'!$B$5)-1</x:f>
        <x:v>-0.00513001366699628</x:v>
      </x:c>
      <x:c r="F11" s="731"/>
      <x:c r="G11" s="713" t="n">
        <x:f>'Annual levels'!E60</x:f>
        <x:v>36342.1</x:v>
      </x:c>
      <x:c r="H11" s="713" t="n">
        <x:f>'Annual levels'!E70</x:f>
        <x:v>38912.2</x:v>
      </x:c>
      <x:c r="I11" s="667" t="n">
        <x:f>H11/G11-1</x:f>
        <x:v>0.07071963370306067</x:v>
      </x:c>
      <x:c r="J11" s="667" t="n">
        <x:f>(H11/G11)^(1/'Read me'!$B$5)-1</x:f>
        <x:v>0.006856496604801254</x:v>
      </x:c>
      <x:c r="K11" s="588"/>
      <x:c r="L11" s="591"/>
      <x:c r="M11" s="265"/>
      <x:c r="N11" s="268"/>
      <x:c r="O11" s="258"/>
      <x:c r="P11" s="259"/>
    </x:row>
    <x:row r="12" ht="29" customHeight="1">
      <x:c r="A12" s="702" t="str">
        <x:v>Egypt</x:v>
      </x:c>
      <x:c r="B12" s="712" t="n">
        <x:f>'Annual levels'!D71</x:f>
        <x:v>2810</x:v>
      </x:c>
      <x:c r="C12" s="712" t="n">
        <x:f>'Annual levels'!D81</x:f>
        <x:v>3840</x:v>
      </x:c>
      <x:c r="D12" s="704" t="n">
        <x:f>C12/B12-1</x:f>
        <x:v>0.3665480427046264</x:v>
      </x:c>
      <x:c r="E12" s="704" t="n">
        <x:f>(C12/B12)^(1/'Read me'!$B$5)-1</x:f>
        <x:v>0.03172152272577722</x:v>
      </x:c>
      <x:c r="F12" s="731"/>
      <x:c r="G12" s="712" t="n">
        <x:f>'Annual levels'!E71</x:f>
        <x:v>13131.2</x:v>
      </x:c>
      <x:c r="H12" s="712" t="n">
        <x:f>'Annual levels'!E81</x:f>
        <x:v>15982.4</x:v>
      </x:c>
      <x:c r="I12" s="704" t="n">
        <x:f>H12/G12-1</x:f>
        <x:v>0.21713171682709875</x:v>
      </x:c>
      <x:c r="J12" s="704" t="n">
        <x:f>(H12/G12)^(1/'Read me'!$B$5)-1</x:f>
        <x:v>0.019844030051977102</x:v>
      </x:c>
      <x:c r="K12" s="569"/>
      <x:c r="L12" s="571"/>
      <x:c r="M12" s="253"/>
      <x:c r="N12" s="256"/>
      <x:c r="O12" s="258"/>
      <x:c r="P12" s="259"/>
    </x:row>
    <x:row r="13" ht="29" customHeight="1">
      <x:c r="A13" s="655" t="str">
        <x:v>United Arab Emirates</x:v>
      </x:c>
      <x:c r="B13" s="713" t="n">
        <x:f>'Annual levels'!D82</x:f>
        <x:v>53780</x:v>
      </x:c>
      <x:c r="C13" s="713" t="n">
        <x:f>'Annual levels'!D92</x:f>
        <x:v>51100</x:v>
      </x:c>
      <x:c r="D13" s="667" t="n">
        <x:f>C13/B13-1</x:f>
        <x:v>-0.04983265154332461</x:v>
      </x:c>
      <x:c r="E13" s="667" t="n">
        <x:f>(C13/B13)^(1/'Read me'!$B$5)-1</x:f>
        <x:v>-0.005098672778918623</x:v>
      </x:c>
      <x:c r="F13" s="731"/>
      <x:c r="G13" s="713" t="n">
        <x:f>'Annual levels'!E82</x:f>
        <x:v>87939.7</x:v>
      </x:c>
      <x:c r="H13" s="713" t="n">
        <x:f>'Annual levels'!E92</x:f>
        <x:v>84671.3</x:v>
      </x:c>
      <x:c r="I13" s="667" t="n">
        <x:f>H13/G13-1</x:f>
        <x:v>-0.03716637650571919</x:v>
      </x:c>
      <x:c r="J13" s="667" t="n">
        <x:f>(H13/G13)^(1/'Read me'!$B$5)-1</x:f>
        <x:v>-0.003780301707336675</x:v>
      </x:c>
      <x:c r="K13" s="588"/>
      <x:c r="L13" s="591"/>
      <x:c r="M13" s="265"/>
      <x:c r="N13" s="268"/>
      <x:c r="O13" s="258"/>
      <x:c r="P13" s="259"/>
    </x:row>
    <x:row r="14" ht="29" customHeight="1">
      <x:c r="A14" s="702" t="str">
        <x:v>Brazil</x:v>
      </x:c>
      <x:c r="B14" s="712" t="n">
        <x:f>'Annual levels'!D93</x:f>
        <x:v>12950</x:v>
      </x:c>
      <x:c r="C14" s="712" t="n">
        <x:f>'Annual levels'!D103</x:f>
        <x:v>9310</x:v>
      </x:c>
      <x:c r="D14" s="704" t="n">
        <x:f>C14/B14-1</x:f>
        <x:v>-0.2810810810810811</x:v>
      </x:c>
      <x:c r="E14" s="704" t="n">
        <x:f>(C14/B14)^(1/'Read me'!$B$5)-1</x:f>
        <x:v>-0.03246208835744713</x:v>
      </x:c>
      <x:c r="F14" s="731"/>
      <x:c r="G14" s="712" t="n">
        <x:f>'Annual levels'!E93</x:f>
        <x:v>18976.8</x:v>
      </x:c>
      <x:c r="H14" s="712" t="n">
        <x:f>'Annual levels'!E103</x:f>
        <x:v>18466.5</x:v>
      </x:c>
      <x:c r="I14" s="704" t="n">
        <x:f>H14/G14-1</x:f>
        <x:v>-0.026890729733147767</x:v>
      </x:c>
      <x:c r="J14" s="704" t="n">
        <x:f>(H14/G14)^(1/'Read me'!$B$5)-1</x:f>
        <x:v>-0.002722178202054115</x:v>
      </x:c>
      <x:c r="K14" s="569"/>
      <x:c r="L14" s="571"/>
      <x:c r="M14" s="253"/>
      <x:c r="N14" s="256"/>
      <x:c r="O14" s="258"/>
      <x:c r="P14" s="259"/>
    </x:row>
    <x:row r="15" ht="29" customHeight="1">
      <x:c r="A15" s="655" t="str">
        <x:v>South Africa</x:v>
      </x:c>
      <x:c r="B15" s="713" t="n">
        <x:f>'Annual levels'!D104</x:f>
        <x:v>7930</x:v>
      </x:c>
      <x:c r="C15" s="713" t="n">
        <x:f>'Annual levels'!D114</x:f>
        <x:v>6490</x:v>
      </x:c>
      <x:c r="D15" s="667" t="n">
        <x:f>C15/B15-1</x:f>
        <x:v>-0.18158890290037832</x:v>
      </x:c>
      <x:c r="E15" s="667" t="n">
        <x:f>(C15/B15)^(1/'Read me'!$B$5)-1</x:f>
        <x:v>-0.019839603187386756</x:v>
      </x:c>
      <x:c r="F15" s="731"/>
      <x:c r="G15" s="713" t="n">
        <x:f>'Annual levels'!E104</x:f>
        <x:v>13580.7</x:v>
      </x:c>
      <x:c r="H15" s="713" t="n">
        <x:f>'Annual levels'!E114</x:f>
        <x:v>13106.9</x:v>
      </x:c>
      <x:c r="I15" s="667" t="n">
        <x:f>H15/G15-1</x:f>
        <x:v>-0.03488774510886783</x:v>
      </x:c>
      <x:c r="J15" s="667" t="n">
        <x:f>(H15/G15)^(1/'Read me'!$B$5)-1</x:f>
        <x:v>-0.0035447881611362364</x:v>
      </x:c>
      <x:c r="K15" s="588"/>
      <x:c r="L15" s="591"/>
      <x:c r="M15" s="265"/>
      <x:c r="N15" s="268"/>
      <x:c r="O15" s="258"/>
      <x:c r="P15" s="259"/>
    </x:row>
    <x:row r="16" ht="29" customHeight="1">
      <x:c r="A16" s="702" t="str">
        <x:v>Iran</x:v>
      </x:c>
      <x:c r="B16" s="712" t="n">
        <x:f>'Annual levels'!D115</x:f>
        <x:v>7220</x:v>
      </x:c>
      <x:c r="C16" s="712" t="n">
        <x:f>'Annual levels'!D125</x:f>
        <x:v>5070</x:v>
      </x:c>
      <x:c r="D16" s="704" t="n">
        <x:f>C16/B16-1</x:f>
        <x:v>-0.2977839335180056</x:v>
      </x:c>
      <x:c r="E16" s="704" t="n">
        <x:f>(C16/B16)^(1/'Read me'!$B$5)-1</x:f>
        <x:v>-0.03473385093547399</x:v>
      </x:c>
      <x:c r="F16" s="731"/>
      <x:c r="G16" s="712" t="n">
        <x:f>'Annual levels'!E115</x:f>
        <x:v>18061.7</x:v>
      </x:c>
      <x:c r="H16" s="712" t="n">
        <x:f>'Annual levels'!E125</x:f>
        <x:v>16174.4</x:v>
      </x:c>
      <x:c r="I16" s="704" t="n">
        <x:f>H16/G16-1</x:f>
        <x:v>-0.104491825243471</x:v>
      </x:c>
      <x:c r="J16" s="704" t="n">
        <x:f>(H16/G16)^(1/'Read me'!$B$5)-1</x:f>
        <x:v>-0.010975715323352397</x:v>
      </x:c>
      <x:c r="K16" s="569"/>
      <x:c r="L16" s="571"/>
      <x:c r="M16" s="253"/>
      <x:c r="N16" s="256"/>
      <x:c r="O16" s="258"/>
      <x:c r="P16" s="259"/>
    </x:row>
    <x:row r="17" ht="25" customHeight="1">
      <x:c r="A17" s="669"/>
      <x:c r="B17" s="670"/>
      <x:c r="C17" s="670"/>
      <x:c r="D17" s="671"/>
      <x:c r="E17" s="671"/>
      <x:c r="F17" s="732"/>
      <x:c r="G17" s="670"/>
      <x:c r="H17" s="670"/>
      <x:c r="I17" s="671"/>
      <x:c r="J17" s="671"/>
      <x:c r="K17" s="453"/>
      <x:c r="L17" s="610"/>
      <x:c r="M17" s="296"/>
      <x:c r="N17" s="297"/>
      <x:c r="O17" s="297"/>
      <x:c r="P17" s="297"/>
    </x:row>
    <x:row r="18" ht="25" customHeight="1">
      <x:c r="A18" s="721" t="str">
        <x:v>PUBLISHED BENCHMARKS</x:v>
      </x:c>
      <x:c r="B18" s="722"/>
      <x:c r="C18" s="722"/>
      <x:c r="D18" s="723"/>
      <x:c r="E18" s="723"/>
      <x:c r="F18" s="733"/>
      <x:c r="G18" s="722"/>
      <x:c r="H18" s="722"/>
      <x:c r="I18" s="723"/>
      <x:c r="J18" s="723"/>
      <x:c r="K18" s="472"/>
      <x:c r="L18" s="475"/>
      <x:c r="M18" s="253"/>
      <x:c r="N18" s="256"/>
      <x:c r="O18" s="258"/>
      <x:c r="P18" s="259"/>
    </x:row>
    <x:row r="19" ht="29" customHeight="1">
      <x:c r="A19" s="655" t="str">
        <x:v>World</x:v>
      </x:c>
      <x:c r="B19" s="713" t="n">
        <x:f>'Annual levels'!D126</x:f>
        <x:v>10847.7</x:v>
      </x:c>
      <x:c r="C19" s="713" t="n">
        <x:f>'Annual levels'!D136</x:f>
        <x:v>13335.8</x:v>
      </x:c>
      <x:c r="D19" s="667" t="n">
        <x:f>C19/B19-1</x:f>
        <x:v>0.22936659384016878</x:v>
      </x:c>
      <x:c r="E19" s="667" t="n">
        <x:f>(C19/B19)^(1/'Read me'!$B$5)-1</x:f>
        <x:v>0.020864591765284102</x:v>
      </x:c>
      <x:c r="F19" s="731"/>
      <x:c r="G19" s="713" t="n">
        <x:f>'Annual levels'!E126</x:f>
        <x:v>16506.1</x:v>
      </x:c>
      <x:c r="H19" s="713" t="n">
        <x:f>'Annual levels'!E136</x:f>
        <x:v>19007</x:v>
      </x:c>
      <x:c r="I19" s="667" t="n">
        <x:f>H19/G19-1</x:f>
        <x:v>0.15151368282029076</x:v>
      </x:c>
      <x:c r="J19" s="667" t="n">
        <x:f>(H19/G19)^(1/'Read me'!$B$5)-1</x:f>
        <x:v>0.01420771596414161</x:v>
      </x:c>
      <x:c r="K19" s="588"/>
      <x:c r="L19" s="591"/>
      <x:c r="M19" s="265"/>
      <x:c r="N19" s="268"/>
      <x:c r="O19" s="258"/>
      <x:c r="P19" s="259"/>
    </x:row>
    <x:row r="20" ht="29" customHeight="1">
      <x:c r="A20" s="702" t="str">
        <x:v>United States</x:v>
      </x:c>
      <x:c r="B20" s="712" t="n">
        <x:f>'Annual levels'!D137</x:f>
        <x:v>53750</x:v>
      </x:c>
      <x:c r="C20" s="712" t="n">
        <x:f>'Annual levels'!D147</x:f>
        <x:v>79950</x:v>
      </x:c>
      <x:c r="D20" s="704" t="n">
        <x:f>C20/B20-1</x:f>
        <x:v>0.4874418604651163</x:v>
      </x:c>
      <x:c r="E20" s="704" t="n">
        <x:f>(C20/B20)^(1/'Read me'!$B$5)-1</x:f>
        <x:v>0.04050458900600118</x:v>
      </x:c>
      <x:c r="F20" s="731"/>
      <x:c r="G20" s="712" t="n">
        <x:f>'Annual levels'!E137</x:f>
        <x:v>61775.9</x:v>
      </x:c>
      <x:c r="H20" s="712" t="n">
        <x:f>'Annual levels'!E147</x:f>
        <x:v>74073</x:v>
      </x:c>
      <x:c r="I20" s="704" t="n">
        <x:f>H20/G20-1</x:f>
        <x:v>0.1990598275379234</x:v>
      </x:c>
      <x:c r="J20" s="704" t="n">
        <x:f>(H20/G20)^(1/'Read me'!$B$5)-1</x:f>
        <x:v>0.01831955874811464</x:v>
      </x:c>
      <x:c r="K20" s="569"/>
      <x:c r="L20" s="571"/>
      <x:c r="M20" s="253"/>
      <x:c r="N20" s="256"/>
      <x:c r="O20" s="258"/>
      <x:c r="P20" s="259"/>
    </x:row>
    <x:row r="21" ht="29" customHeight="1">
      <x:c r="A21" s="655" t="str">
        <x:v>European Union</x:v>
      </x:c>
      <x:c r="B21" s="713" t="n">
        <x:f>'Annual levels'!D148</x:f>
        <x:v>35047.8</x:v>
      </x:c>
      <x:c r="C21" s="713" t="n">
        <x:f>'Annual levels'!D158</x:f>
        <x:v>40919</x:v>
      </x:c>
      <x:c r="D21" s="667" t="n">
        <x:f>C21/B21-1</x:f>
        <x:v>0.1675197872619678</x:v>
      </x:c>
      <x:c r="E21" s="667" t="n">
        <x:f>(C21/B21)^(1/'Read me'!$B$5)-1</x:f>
        <x:v>0.015608729153808953</x:v>
      </x:c>
      <x:c r="F21" s="734"/>
      <x:c r="G21" s="713" t="n">
        <x:f>'Annual levels'!E148</x:f>
        <x:v>45209.7</x:v>
      </x:c>
      <x:c r="H21" s="713" t="n">
        <x:f>'Annual levels'!E158</x:f>
        <x:v>53430.4</x:v>
      </x:c>
      <x:c r="I21" s="667" t="n">
        <x:f>H21/G21-1</x:f>
        <x:v>0.18183487172000712</x:v>
      </x:c>
      <x:c r="J21" s="667" t="n">
        <x:f>(H21/G21)^(1/'Read me'!$B$5)-1</x:f>
        <x:v>0.01684716005972775</x:v>
      </x:c>
      <x:c r="K21" s="588"/>
      <x:c r="L21" s="591"/>
      <x:c r="M21" s="296"/>
      <x:c r="N21" s="297"/>
      <x:c r="O21" s="297"/>
      <x:c r="P21" s="297"/>
    </x:row>
    <x:row r="22" ht="25" customHeight="1">
      <x:c r="A22" s="678"/>
      <x:c r="B22" s="670"/>
      <x:c r="C22" s="670"/>
      <x:c r="D22" s="671"/>
      <x:c r="E22" s="671"/>
      <x:c r="F22" s="735"/>
      <x:c r="G22" s="670"/>
      <x:c r="H22" s="670"/>
      <x:c r="I22" s="671"/>
      <x:c r="J22" s="671"/>
      <x:c r="K22" s="609"/>
      <x:c r="L22" s="612"/>
      <x:c r="M22" s="312"/>
      <x:c r="N22" s="313"/>
      <x:c r="O22" s="317"/>
      <x:c r="P22" s="318"/>
    </x:row>
    <x:row r="23" ht="25" customHeight="1">
      <x:c r="A23" s="726" t="str">
        <x:v>FIXED COUNTRY SELECTIONS · POPULATION-WEIGHTED</x:v>
      </x:c>
      <x:c r="B23" s="722"/>
      <x:c r="C23" s="722"/>
      <x:c r="D23" s="723"/>
      <x:c r="E23" s="723"/>
      <x:c r="F23" s="733"/>
      <x:c r="G23" s="722"/>
      <x:c r="H23" s="722"/>
      <x:c r="I23" s="723"/>
      <x:c r="J23" s="723"/>
      <x:c r="K23" s="472"/>
      <x:c r="L23" s="475"/>
      <x:c r="M23" s="312"/>
      <x:c r="N23" s="313"/>
      <x:c r="O23" s="317"/>
      <x:c r="P23" s="318"/>
    </x:row>
    <x:row r="24" ht="29" customHeight="1">
      <x:c r="A24" s="706" t="str">
        <x:v>All 11</x:v>
      </x:c>
      <x:c r="B24" s="714" t="n">
        <x:f>'Annual levels'!D159</x:f>
        <x:v>5388.9956601264585</x:v>
      </x:c>
      <x:c r="C24" s="714" t="n">
        <x:f>'Annual levels'!D169</x:f>
        <x:v>8040.793893268981</x:v>
      </x:c>
      <x:c r="D24" s="708" t="n">
        <x:f>C24/B24-1</x:f>
        <x:v>0.4920765204476516</x:v>
      </x:c>
      <x:c r="E24" s="708" t="n">
        <x:f>(C24/B24)^(1/'Read me'!$B$5)-1</x:f>
        <x:v>0.04082834193900631</x:v>
      </x:c>
      <x:c r="F24" s="735"/>
      <x:c r="G24" s="743" t="n">
        <x:f>'Annual levels'!E159</x:f>
        <x:v>11648.175917074172</x:v>
      </x:c>
      <x:c r="H24" s="743" t="n">
        <x:f>'Annual levels'!E169</x:f>
        <x:v>16426.405491826823</x:v>
      </x:c>
      <x:c r="I24" s="744" t="n">
        <x:f>H24/G24-1</x:f>
        <x:v>0.41021268984688053</x:v>
      </x:c>
      <x:c r="J24" s="744" t="n">
        <x:f>(H24/G24)^(1/'Read me'!$B$5)-1</x:f>
        <x:v>0.03497166930211404</x:v>
      </x:c>
      <x:c r="K24" s="626"/>
      <x:c r="L24" s="603"/>
      <x:c r="M24" s="312"/>
      <x:c r="N24" s="313"/>
      <x:c r="O24" s="317"/>
      <x:c r="P24" s="318"/>
    </x:row>
    <x:row r="25" ht="29" customHeight="1">
      <x:c r="A25" s="684" t="str">
        <x:v>Selection excl. China</x:v>
      </x:c>
      <x:c r="B25" s="715" t="n">
        <x:f>'Annual levels'!D170</x:f>
        <x:v>4500.953277426214</x:v>
      </x:c>
      <x:c r="C25" s="715" t="n">
        <x:f>'Annual levels'!D180</x:f>
        <x:v>4838.983559524995</x:v>
      </x:c>
      <x:c r="D25" s="682" t="n">
        <x:f>C25/B25-1</x:f>
        <x:v>0.07510193091630524</x:v>
      </x:c>
      <x:c r="E25" s="682" t="n">
        <x:f>(C25/B25)^(1/'Read me'!$B$5)-1</x:f>
        <x:v>0.007267831066260166</x:v>
      </x:c>
      <x:c r="F25" s="736"/>
      <x:c r="G25" s="715" t="n">
        <x:f>'Annual levels'!E170</x:f>
        <x:v>10998.22010800014</x:v>
      </x:c>
      <x:c r="H25" s="715" t="n">
        <x:f>'Annual levels'!E180</x:f>
        <x:v>13284.261198039676</x:v>
      </x:c>
      <x:c r="I25" s="682" t="n">
        <x:f>H25/G25-1</x:f>
        <x:v>0.20785555004274392</x:v>
      </x:c>
      <x:c r="J25" s="682" t="n">
        <x:f>(H25/G25)^(1/'Read me'!$B$5)-1</x:f>
        <x:v>0.019064094280548893</x:v>
      </x:c>
      <x:c r="K25" s="599"/>
      <x:c r="L25" s="603"/>
      <x:c r="M25" s="199"/>
      <x:c r="N25" s="200"/>
      <x:c r="O25" s="200"/>
      <x:c r="P25" s="200"/>
    </x:row>
    <x:row r="26" ht="29" customHeight="1">
      <x:c r="A26" s="706" t="str">
        <x:v>Selection excl. China and India</x:v>
      </x:c>
      <x:c r="B26" s="714" t="n">
        <x:f>'Annual levels'!D181</x:f>
        <x:v>8541.947551005776</x:v>
      </x:c>
      <x:c r="C26" s="714" t="n">
        <x:f>'Annual levels'!D191</x:f>
        <x:v>7974.333465813669</x:v>
      </x:c>
      <x:c r="D26" s="708" t="n">
        <x:f>C26/B26-1</x:f>
        <x:v>-0.0664501955558453</x:v>
      </x:c>
      <x:c r="E26" s="708" t="n">
        <x:f>(C26/B26)^(1/'Read me'!$B$5)-1</x:f>
        <x:v>-0.006852510244489962</x:v>
      </x:c>
      <x:c r="F26" s="736"/>
      <x:c r="G26" s="714" t="n">
        <x:f>'Annual levels'!E181</x:f>
        <x:v>18398.741189768552</x:v>
      </x:c>
      <x:c r="H26" s="714" t="n">
        <x:f>'Annual levels'!E191</x:f>
        <x:v>19332.54058659768</x:v>
      </x:c>
      <x:c r="I26" s="708" t="n">
        <x:f>H26/G26-1</x:f>
        <x:v>0.05075343944445554</x:v>
      </x:c>
      <x:c r="J26" s="708" t="n">
        <x:f>(H26/G26)^(1/'Read me'!$B$5)-1</x:f>
        <x:v>0.004963022017919982</x:v>
      </x:c>
      <x:c r="K26" s="599"/>
      <x:c r="L26" s="603"/>
      <x:c r="M26" s="199"/>
      <x:c r="N26" s="200"/>
      <x:c r="O26" s="200"/>
      <x:c r="P26" s="200"/>
    </x:row>
    <x:row r="27" ht="25" customHeight="1">
      <x:c r="A27" s="686"/>
      <x:c r="B27" s="686"/>
      <x:c r="C27" s="686"/>
      <x:c r="D27" s="686"/>
      <x:c r="E27" s="686"/>
      <x:c r="F27" s="686"/>
      <x:c r="G27" s="686"/>
      <x:c r="H27" s="686"/>
      <x:c r="I27" s="686"/>
      <x:c r="J27" s="686"/>
      <x:c r="K27" s="613"/>
      <x:c r="L27" s="614"/>
      <x:c r="M27" s="325"/>
      <x:c r="N27" s="326"/>
      <x:c r="O27" s="326"/>
      <x:c r="P27" s="326"/>
    </x:row>
    <x:row r="28" ht="25" customHeight="1">
      <x:c r="A28" s="728" t="str">
        <x:v>NOTES AND SOURCES</x:v>
      </x:c>
      <x:c r="B28" s="728"/>
      <x:c r="C28" s="728"/>
      <x:c r="D28" s="728"/>
      <x:c r="E28" s="728"/>
      <x:c r="F28" s="728"/>
      <x:c r="G28" s="728"/>
      <x:c r="H28" s="728"/>
      <x:c r="I28" s="728"/>
      <x:c r="J28" s="728"/>
      <x:c r="K28" s="507"/>
      <x:c r="L28" s="508"/>
      <x:c r="M28" s="325"/>
      <x:c r="N28" s="326"/>
      <x:c r="O28" s="326"/>
      <x:c r="P28" s="326"/>
    </x:row>
    <x:row r="29" ht="37" customHeight="1">
      <x:c r="A29" s="745" t="str">
        <x:v>[1] Pale yellow: China's continuous UNDP-copy PPP history, or growth wholly within that series. Source: https://ourworldindata.org/grapher/gross-national-income-per-capita-undp — numeric reproduction URL in Sources.</x:v>
      </x:c>
      <x:c r="B29" s="745"/>
      <x:c r="C29" s="745"/>
      <x:c r="D29" s="745"/>
      <x:c r="E29" s="745"/>
      <x:c r="F29" s="745"/>
      <x:c r="G29" s="745"/>
      <x:c r="H29" s="745"/>
      <x:c r="I29" s="745"/>
      <x:c r="J29" s="745"/>
      <x:c r="K29" s="619"/>
      <x:c r="L29" s="620"/>
      <x:c r="M29" s="325"/>
      <x:c r="N29" s="326"/>
      <x:c r="O29" s="326"/>
      <x:c r="P29" s="326"/>
    </x:row>
    <x:row r="30" ht="37" customHeight="1">
      <x:c r="A30" s="745" t="str">
        <x:v>[2] Pale peach: calculations combine WDI and UNDP estimates. Unharmonized source/vintage differences may affect the result; only affected cells are highlighted. This also applies to China's and All 11's PPP / US ratios.</x:v>
      </x:c>
      <x:c r="B30" s="745"/>
      <x:c r="C30" s="745"/>
      <x:c r="D30" s="745"/>
      <x:c r="E30" s="745"/>
      <x:c r="F30" s="745"/>
      <x:c r="G30" s="745"/>
      <x:c r="H30" s="745"/>
      <x:c r="I30" s="745"/>
      <x:c r="J30" s="745"/>
      <x:c r="K30" s="619"/>
      <x:c r="L30" s="620"/>
      <x:c r="M30" s="325"/>
      <x:c r="N30" s="326"/>
      <x:c r="O30" s="326"/>
      <x:c r="P30" s="326"/>
    </x:row>
    <x:row r="31" ht="37" customHeight="1">
      <x:c r="A31" s="745" t="str">
        <x:v>[3] Numerical inputs remain provisional: WDI values were retrieved through Statizoid and China's history through a secondary reproduction. The complete original bulk files have not been independently matched.</x:v>
      </x:c>
      <x:c r="B31" s="745"/>
      <x:c r="C31" s="745"/>
      <x:c r="D31" s="745"/>
      <x:c r="E31" s="745"/>
      <x:c r="F31" s="745"/>
      <x:c r="G31" s="745"/>
      <x:c r="H31" s="745"/>
      <x:c r="I31" s="745"/>
      <x:c r="J31" s="745"/>
      <x:c r="K31" s="619"/>
      <x:c r="L31" s="620"/>
      <x:c r="M31" s="325"/>
      <x:c r="N31" s="326"/>
      <x:c r="O31" s="326"/>
      <x:c r="P31" s="326"/>
    </x:row>
    <x:row r="32" ht="37" customHeight="1">
      <x:c r="A32" s="746" t="str">
        <x:v>[4] Every displayed row and curve covers 2013–2023. Groups require all members and use each year's population. Charts divide by the corresponding US GNI per capita; tables show income levels, not shares of world wealth.</x:v>
      </x:c>
      <x:c r="B32" s="746"/>
      <x:c r="C32" s="746"/>
      <x:c r="D32" s="746"/>
      <x:c r="E32" s="746"/>
      <x:c r="F32" s="746"/>
      <x:c r="G32" s="746"/>
      <x:c r="H32" s="746"/>
      <x:c r="I32" s="746"/>
      <x:c r="J32" s="746"/>
      <x:c r="K32" s="620"/>
      <x:c r="L32" s="620"/>
      <x:c r="M32" s="325"/>
      <x:c r="N32" s="326"/>
      <x:c r="O32" s="326"/>
      <x:c r="P32" s="326"/>
    </x:row>
    <x:row r="33" ht="37" customHeight="1">
      <x:c r="A33" s="746" t="str">
        <x:v>[5] Atlas definition: https://data.worldbank.org/indicator/NY.GNP.PCAP.CD    |    PPP definition: https://data.worldbank.org/indicator/NY.GNP.PCAP.PP.KD</x:v>
      </x:c>
      <x:c r="B33" s="746"/>
      <x:c r="C33" s="746"/>
      <x:c r="D33" s="746"/>
      <x:c r="E33" s="746"/>
      <x:c r="F33" s="746"/>
      <x:c r="G33" s="746"/>
      <x:c r="H33" s="746"/>
      <x:c r="I33" s="746"/>
      <x:c r="J33" s="746"/>
      <x:c r="K33" s="620"/>
      <x:c r="L33" s="620"/>
      <x:c r="M33" s="199"/>
      <x:c r="N33" s="200"/>
      <x:c r="O33" s="200"/>
      <x:c r="P33" s="200"/>
    </x:row>
    <x:row r="34" ht="37" customHeight="1">
      <x:c r="A34" s="746" t="str">
        <x:v>[6] Complete source URLs and calculation notes: Sources sheet and GNI_sources_and_methodology_2013_2023.txt. The 2013/2014 observations were retrieved, not interpolated; 10 elapsed years = 11 annual observations.</x:v>
      </x:c>
      <x:c r="B34" s="746"/>
      <x:c r="C34" s="746"/>
      <x:c r="D34" s="746"/>
      <x:c r="E34" s="746"/>
      <x:c r="F34" s="746"/>
      <x:c r="G34" s="746"/>
      <x:c r="H34" s="746"/>
      <x:c r="I34" s="746"/>
      <x:c r="J34" s="746"/>
      <x:c r="K34" s="620"/>
      <x:c r="L34" s="620"/>
      <x:c r="M34" s="221"/>
      <x:c r="N34" s="222"/>
      <x:c r="O34" s="222"/>
      <x:c r="P34" s="222"/>
    </x:row>
    <x:row r="35" ht="15" customHeight="1">
      <x:c r="A35" s="689"/>
      <x:c r="B35" s="689"/>
      <x:c r="C35" s="689"/>
      <x:c r="D35" s="689"/>
      <x:c r="E35" s="689"/>
      <x:c r="F35" s="689"/>
      <x:c r="G35" s="689"/>
      <x:c r="H35" s="689"/>
      <x:c r="I35" s="689"/>
      <x:c r="J35" s="689"/>
      <x:c r="K35" s="620"/>
      <x:c r="L35" s="620"/>
      <x:c r="M35" s="199"/>
      <x:c r="N35" s="200"/>
      <x:c r="O35" s="200"/>
      <x:c r="P35" s="200"/>
    </x:row>
    <x:row r="36" ht="29" customHeight="1">
      <x:c r="A36" s="820" t="str">
        <x:v>ATLAS GNI PER CAPITA · PERCENTAGE OF THE US LEVEL</x:v>
      </x:c>
      <x:c r="B36" s="820"/>
      <x:c r="C36" s="820"/>
      <x:c r="D36" s="820"/>
      <x:c r="E36" s="820"/>
      <x:c r="F36" s="820"/>
      <x:c r="G36" s="820"/>
      <x:c r="H36" s="820"/>
      <x:c r="I36" s="820"/>
      <x:c r="J36" s="820"/>
      <x:c r="K36" s="608"/>
      <x:c r="L36" s="608"/>
      <x:c r="M36" s="199"/>
      <x:c r="N36" s="200"/>
      <x:c r="O36" s="200"/>
      <x:c r="P36" s="200"/>
    </x:row>
    <x:row r="37" ht="25" customHeight="1">
      <x:c r="A37" s="680"/>
      <x:c r="B37" s="680"/>
      <x:c r="C37" s="680"/>
      <x:c r="D37" s="680"/>
      <x:c r="E37" s="680"/>
      <x:c r="F37" s="680"/>
      <x:c r="G37" s="680"/>
      <x:c r="H37" s="680"/>
      <x:c r="I37" s="680"/>
      <x:c r="J37" s="680"/>
      <x:c r="K37" s="510"/>
      <x:c r="L37" s="510"/>
      <x:c r="M37" s="199"/>
      <x:c r="N37" s="200"/>
      <x:c r="O37" s="200"/>
      <x:c r="P37" s="200"/>
    </x:row>
    <x:row r="38" ht="25" customHeight="1">
      <x:c r="A38" s="690"/>
      <x:c r="B38" s="690"/>
      <x:c r="C38" s="690"/>
      <x:c r="D38" s="690"/>
      <x:c r="E38" s="690"/>
      <x:c r="F38" s="690"/>
      <x:c r="G38" s="690"/>
      <x:c r="H38" s="690"/>
      <x:c r="I38" s="690"/>
      <x:c r="J38" s="690"/>
      <x:c r="K38" s="608"/>
      <x:c r="L38" s="608"/>
      <x:c r="M38" s="199"/>
      <x:c r="N38" s="200"/>
      <x:c r="O38" s="200"/>
      <x:c r="P38" s="200"/>
    </x:row>
    <x:row r="39" ht="25" customHeight="1">
      <x:c r="A39" s="690"/>
      <x:c r="B39" s="690"/>
      <x:c r="C39" s="690"/>
      <x:c r="D39" s="690"/>
      <x:c r="E39" s="690"/>
      <x:c r="F39" s="690"/>
      <x:c r="G39" s="690"/>
      <x:c r="H39" s="690"/>
      <x:c r="I39" s="690"/>
      <x:c r="J39" s="690"/>
      <x:c r="K39" s="608"/>
      <x:c r="L39" s="608"/>
      <x:c r="M39" s="199"/>
      <x:c r="N39" s="200"/>
      <x:c r="O39" s="200"/>
      <x:c r="P39" s="200"/>
    </x:row>
    <x:row r="40" ht="25" customHeight="1">
      <x:c r="A40" s="690"/>
      <x:c r="B40" s="690"/>
      <x:c r="C40" s="690"/>
      <x:c r="D40" s="690"/>
      <x:c r="E40" s="690"/>
      <x:c r="F40" s="690"/>
      <x:c r="G40" s="690"/>
      <x:c r="H40" s="690"/>
      <x:c r="I40" s="690"/>
      <x:c r="J40" s="690"/>
      <x:c r="K40" s="608"/>
      <x:c r="L40" s="608"/>
      <x:c r="M40" s="199"/>
      <x:c r="N40" s="200"/>
      <x:c r="O40" s="200"/>
      <x:c r="P40" s="200"/>
    </x:row>
    <x:row r="41" ht="25" customHeight="1">
      <x:c r="A41" s="690"/>
      <x:c r="B41" s="690"/>
      <x:c r="C41" s="690"/>
      <x:c r="D41" s="690"/>
      <x:c r="E41" s="690"/>
      <x:c r="F41" s="690"/>
      <x:c r="G41" s="690"/>
      <x:c r="H41" s="690"/>
      <x:c r="I41" s="690"/>
      <x:c r="J41" s="690"/>
      <x:c r="K41" s="608"/>
      <x:c r="L41" s="608"/>
      <x:c r="M41" s="199"/>
      <x:c r="N41" s="200"/>
      <x:c r="O41" s="200"/>
      <x:c r="P41" s="200"/>
    </x:row>
    <x:row r="42" ht="25" customHeight="1">
      <x:c r="A42" s="690"/>
      <x:c r="B42" s="690"/>
      <x:c r="C42" s="690"/>
      <x:c r="D42" s="690"/>
      <x:c r="E42" s="690"/>
      <x:c r="F42" s="690"/>
      <x:c r="G42" s="690"/>
      <x:c r="H42" s="690"/>
      <x:c r="I42" s="690"/>
      <x:c r="J42" s="690"/>
      <x:c r="K42" s="608"/>
      <x:c r="L42" s="608"/>
      <x:c r="M42" s="199"/>
      <x:c r="N42" s="200"/>
      <x:c r="O42" s="200"/>
      <x:c r="P42" s="200"/>
    </x:row>
    <x:row r="43" ht="25" customHeight="1">
      <x:c r="A43" s="690"/>
      <x:c r="B43" s="690"/>
      <x:c r="C43" s="690"/>
      <x:c r="D43" s="690"/>
      <x:c r="E43" s="690"/>
      <x:c r="F43" s="690"/>
      <x:c r="G43" s="690"/>
      <x:c r="H43" s="690"/>
      <x:c r="I43" s="690"/>
      <x:c r="J43" s="690"/>
      <x:c r="K43" s="608"/>
      <x:c r="L43" s="608"/>
      <x:c r="M43" s="199"/>
      <x:c r="N43" s="200"/>
      <x:c r="O43" s="200"/>
      <x:c r="P43" s="200"/>
    </x:row>
    <x:row r="44" ht="25" customHeight="1">
      <x:c r="A44" s="690"/>
      <x:c r="B44" s="690"/>
      <x:c r="C44" s="690"/>
      <x:c r="D44" s="690"/>
      <x:c r="E44" s="690"/>
      <x:c r="F44" s="690"/>
      <x:c r="G44" s="690"/>
      <x:c r="H44" s="690"/>
      <x:c r="I44" s="690"/>
      <x:c r="J44" s="690"/>
      <x:c r="K44" s="608"/>
      <x:c r="L44" s="608"/>
      <x:c r="M44" s="199"/>
      <x:c r="N44" s="200"/>
      <x:c r="O44" s="200"/>
      <x:c r="P44" s="200"/>
    </x:row>
    <x:row r="45" ht="25" customHeight="1">
      <x:c r="A45" s="690"/>
      <x:c r="B45" s="690"/>
      <x:c r="C45" s="690"/>
      <x:c r="D45" s="690"/>
      <x:c r="E45" s="690"/>
      <x:c r="F45" s="690"/>
      <x:c r="G45" s="690"/>
      <x:c r="H45" s="690"/>
      <x:c r="I45" s="690"/>
      <x:c r="J45" s="690"/>
      <x:c r="K45" s="608"/>
      <x:c r="L45" s="608"/>
      <x:c r="M45" s="199"/>
      <x:c r="N45" s="200"/>
      <x:c r="O45" s="200"/>
      <x:c r="P45" s="200"/>
    </x:row>
    <x:row r="46" ht="25" customHeight="1">
      <x:c r="A46" s="690"/>
      <x:c r="B46" s="690"/>
      <x:c r="C46" s="690"/>
      <x:c r="D46" s="690"/>
      <x:c r="E46" s="690"/>
      <x:c r="F46" s="690"/>
      <x:c r="G46" s="690"/>
      <x:c r="H46" s="690"/>
      <x:c r="I46" s="690"/>
      <x:c r="J46" s="690"/>
      <x:c r="K46" s="608"/>
      <x:c r="L46" s="608"/>
      <x:c r="M46" s="199"/>
      <x:c r="N46" s="200"/>
      <x:c r="O46" s="200"/>
      <x:c r="P46" s="200"/>
    </x:row>
    <x:row r="47" ht="25" customHeight="1">
      <x:c r="A47" s="690"/>
      <x:c r="B47" s="690"/>
      <x:c r="C47" s="690"/>
      <x:c r="D47" s="690"/>
      <x:c r="E47" s="690"/>
      <x:c r="F47" s="690"/>
      <x:c r="G47" s="690"/>
      <x:c r="H47" s="690"/>
      <x:c r="I47" s="690"/>
      <x:c r="J47" s="690"/>
      <x:c r="K47" s="608"/>
      <x:c r="L47" s="608"/>
      <x:c r="M47" s="199"/>
      <x:c r="N47" s="200"/>
      <x:c r="O47" s="200"/>
      <x:c r="P47" s="200"/>
    </x:row>
    <x:row r="48" ht="25" customHeight="1">
      <x:c r="A48" s="690"/>
      <x:c r="B48" s="690"/>
      <x:c r="C48" s="690"/>
      <x:c r="D48" s="690"/>
      <x:c r="E48" s="690"/>
      <x:c r="F48" s="690"/>
      <x:c r="G48" s="690"/>
      <x:c r="H48" s="690"/>
      <x:c r="I48" s="690"/>
      <x:c r="J48" s="690"/>
      <x:c r="K48" s="608"/>
      <x:c r="L48" s="608"/>
      <x:c r="M48" s="199"/>
      <x:c r="N48" s="200"/>
      <x:c r="O48" s="200"/>
      <x:c r="P48" s="200"/>
    </x:row>
    <x:row r="49" ht="25" customHeight="1">
      <x:c r="A49" s="690"/>
      <x:c r="B49" s="690"/>
      <x:c r="C49" s="690"/>
      <x:c r="D49" s="690"/>
      <x:c r="E49" s="690"/>
      <x:c r="F49" s="690"/>
      <x:c r="G49" s="690"/>
      <x:c r="H49" s="690"/>
      <x:c r="I49" s="690"/>
      <x:c r="J49" s="690"/>
      <x:c r="K49" s="608"/>
      <x:c r="L49" s="608"/>
      <x:c r="M49" s="199"/>
      <x:c r="N49" s="200"/>
      <x:c r="O49" s="200"/>
      <x:c r="P49" s="200"/>
    </x:row>
    <x:row r="50" ht="25" customHeight="1">
      <x:c r="A50" s="690"/>
      <x:c r="B50" s="690"/>
      <x:c r="C50" s="690"/>
      <x:c r="D50" s="690"/>
      <x:c r="E50" s="690"/>
      <x:c r="F50" s="690"/>
      <x:c r="G50" s="690"/>
      <x:c r="H50" s="690"/>
      <x:c r="I50" s="690"/>
      <x:c r="J50" s="690"/>
      <x:c r="K50" s="608"/>
      <x:c r="L50" s="608"/>
      <x:c r="M50" s="199"/>
      <x:c r="N50" s="200"/>
      <x:c r="O50" s="200"/>
      <x:c r="P50" s="200"/>
    </x:row>
    <x:row r="51" ht="25" customHeight="1">
      <x:c r="A51" s="690"/>
      <x:c r="B51" s="690"/>
      <x:c r="C51" s="690"/>
      <x:c r="D51" s="690"/>
      <x:c r="E51" s="690"/>
      <x:c r="F51" s="690"/>
      <x:c r="G51" s="690"/>
      <x:c r="H51" s="690"/>
      <x:c r="I51" s="690"/>
      <x:c r="J51" s="690"/>
      <x:c r="K51" s="608"/>
      <x:c r="L51" s="608"/>
      <x:c r="M51" s="200"/>
      <x:c r="N51" s="200"/>
      <x:c r="O51" s="200"/>
      <x:c r="P51" s="200"/>
    </x:row>
    <x:row r="52" ht="25" customHeight="1">
      <x:c r="A52" s="690"/>
      <x:c r="B52" s="690"/>
      <x:c r="C52" s="690"/>
      <x:c r="D52" s="690"/>
      <x:c r="E52" s="690"/>
      <x:c r="F52" s="690"/>
      <x:c r="G52" s="690"/>
      <x:c r="H52" s="690"/>
      <x:c r="I52" s="690"/>
      <x:c r="J52" s="690"/>
      <x:c r="K52" s="608"/>
      <x:c r="L52" s="608"/>
      <x:c r="M52" s="200"/>
      <x:c r="N52" s="200"/>
      <x:c r="O52" s="200"/>
      <x:c r="P52" s="200"/>
    </x:row>
    <x:row r="53" ht="25" customHeight="1">
      <x:c r="A53" s="690"/>
      <x:c r="B53" s="690"/>
      <x:c r="C53" s="690"/>
      <x:c r="D53" s="690"/>
      <x:c r="E53" s="690"/>
      <x:c r="F53" s="690"/>
      <x:c r="G53" s="690"/>
      <x:c r="H53" s="690"/>
      <x:c r="I53" s="690"/>
      <x:c r="J53" s="690"/>
      <x:c r="K53" s="608"/>
      <x:c r="L53" s="608"/>
      <x:c r="M53" s="200"/>
      <x:c r="N53" s="200"/>
      <x:c r="O53" s="200"/>
      <x:c r="P53" s="200"/>
    </x:row>
    <x:row r="54" ht="25" customHeight="1">
      <x:c r="A54" s="690"/>
      <x:c r="B54" s="690"/>
      <x:c r="C54" s="690"/>
      <x:c r="D54" s="690"/>
      <x:c r="E54" s="690"/>
      <x:c r="F54" s="690"/>
      <x:c r="G54" s="690"/>
      <x:c r="H54" s="690"/>
      <x:c r="I54" s="690"/>
      <x:c r="J54" s="690"/>
      <x:c r="K54" s="608"/>
      <x:c r="L54" s="608"/>
      <x:c r="M54" s="200"/>
      <x:c r="N54" s="200"/>
      <x:c r="O54" s="200"/>
      <x:c r="P54" s="200"/>
    </x:row>
    <x:row r="55" ht="25" customHeight="1">
      <x:c r="A55" s="690"/>
      <x:c r="B55" s="690"/>
      <x:c r="C55" s="690"/>
      <x:c r="D55" s="690"/>
      <x:c r="E55" s="690"/>
      <x:c r="F55" s="690"/>
      <x:c r="G55" s="690"/>
      <x:c r="H55" s="690"/>
      <x:c r="I55" s="690"/>
      <x:c r="J55" s="690"/>
      <x:c r="K55" s="608"/>
      <x:c r="L55" s="608"/>
      <x:c r="M55" s="200"/>
      <x:c r="N55" s="200"/>
      <x:c r="O55" s="200"/>
      <x:c r="P55" s="200"/>
    </x:row>
    <x:row r="56" ht="25" customHeight="1">
      <x:c r="A56" s="690"/>
      <x:c r="B56" s="690"/>
      <x:c r="C56" s="690"/>
      <x:c r="D56" s="690"/>
      <x:c r="E56" s="690"/>
      <x:c r="F56" s="690"/>
      <x:c r="G56" s="690"/>
      <x:c r="H56" s="690"/>
      <x:c r="I56" s="690"/>
      <x:c r="J56" s="690"/>
      <x:c r="K56" s="608"/>
      <x:c r="L56" s="608"/>
      <x:c r="M56" s="200"/>
      <x:c r="N56" s="200"/>
      <x:c r="O56" s="200"/>
      <x:c r="P56" s="200"/>
    </x:row>
    <x:row r="57" ht="25" customHeight="1">
      <x:c r="A57" s="690"/>
      <x:c r="B57" s="690"/>
      <x:c r="C57" s="690"/>
      <x:c r="D57" s="690"/>
      <x:c r="E57" s="690"/>
      <x:c r="F57" s="690"/>
      <x:c r="G57" s="690"/>
      <x:c r="H57" s="690"/>
      <x:c r="I57" s="690"/>
      <x:c r="J57" s="690"/>
      <x:c r="K57" s="608"/>
      <x:c r="L57" s="608"/>
      <x:c r="M57" s="200"/>
      <x:c r="N57" s="200"/>
      <x:c r="O57" s="200"/>
      <x:c r="P57" s="200"/>
    </x:row>
    <x:row r="58" ht="25" customHeight="1">
      <x:c r="A58" s="690"/>
      <x:c r="B58" s="690"/>
      <x:c r="C58" s="690"/>
      <x:c r="D58" s="690"/>
      <x:c r="E58" s="690"/>
      <x:c r="F58" s="690"/>
      <x:c r="G58" s="690"/>
      <x:c r="H58" s="690"/>
      <x:c r="I58" s="690"/>
      <x:c r="J58" s="690"/>
      <x:c r="K58" s="608"/>
      <x:c r="L58" s="608"/>
      <x:c r="M58" s="200"/>
      <x:c r="N58" s="200"/>
      <x:c r="O58" s="200"/>
      <x:c r="P58" s="200"/>
    </x:row>
    <x:row r="59" ht="25" customHeight="1">
      <x:c r="A59" s="690"/>
      <x:c r="B59" s="690"/>
      <x:c r="C59" s="690"/>
      <x:c r="D59" s="690"/>
      <x:c r="E59" s="690"/>
      <x:c r="F59" s="690"/>
      <x:c r="G59" s="690"/>
      <x:c r="H59" s="690"/>
      <x:c r="I59" s="690"/>
      <x:c r="J59" s="690"/>
      <x:c r="K59" s="608"/>
      <x:c r="L59" s="608"/>
      <x:c r="M59" s="200"/>
      <x:c r="N59" s="200"/>
      <x:c r="O59" s="200"/>
      <x:c r="P59" s="200"/>
    </x:row>
    <x:row r="60" ht="25" customHeight="1">
      <x:c r="A60" s="818" t="str">
        <x:v>Atlas chart: each country or group divided by US Atlas GNI per capita in the same year.</x:v>
      </x:c>
      <x:c r="B60" s="818"/>
      <x:c r="C60" s="818"/>
      <x:c r="D60" s="818"/>
      <x:c r="E60" s="818"/>
      <x:c r="F60" s="818"/>
      <x:c r="G60" s="818"/>
      <x:c r="H60" s="818"/>
      <x:c r="I60" s="818"/>
      <x:c r="J60" s="818"/>
      <x:c r="K60" s="608"/>
      <x:c r="L60" s="608"/>
      <x:c r="M60" s="200"/>
      <x:c r="N60" s="200"/>
      <x:c r="O60" s="200"/>
      <x:c r="P60" s="200"/>
    </x:row>
    <x:row r="61" ht="25" customHeight="1">
      <x:c r="A61" s="818"/>
      <x:c r="B61" s="818"/>
      <x:c r="C61" s="818"/>
      <x:c r="D61" s="818"/>
      <x:c r="E61" s="818"/>
      <x:c r="F61" s="818"/>
      <x:c r="G61" s="818"/>
      <x:c r="H61" s="818"/>
      <x:c r="I61" s="818"/>
      <x:c r="J61" s="818"/>
      <x:c r="K61" s="608"/>
      <x:c r="L61" s="608"/>
      <x:c r="M61" s="200"/>
      <x:c r="N61" s="200"/>
      <x:c r="O61" s="200"/>
      <x:c r="P61" s="200"/>
    </x:row>
    <x:row r="62" ht="29" customHeight="1">
      <x:c r="A62" s="822" t="str">
        <x:v>CONSTANT-PPP GNI PER CAPITA · PERCENTAGE OF THE US LEVEL</x:v>
      </x:c>
      <x:c r="B62" s="822"/>
      <x:c r="C62" s="822"/>
      <x:c r="D62" s="822"/>
      <x:c r="E62" s="822"/>
      <x:c r="F62" s="822"/>
      <x:c r="G62" s="822"/>
      <x:c r="H62" s="822"/>
      <x:c r="I62" s="822"/>
      <x:c r="J62" s="822"/>
      <x:c r="K62" s="608"/>
      <x:c r="L62" s="608"/>
      <x:c r="M62" s="200"/>
      <x:c r="N62" s="200"/>
      <x:c r="O62" s="200"/>
      <x:c r="P62" s="200"/>
    </x:row>
    <x:row r="63" ht="25" customHeight="1">
      <x:c r="A63" s="689"/>
      <x:c r="B63" s="689"/>
      <x:c r="C63" s="689"/>
      <x:c r="D63" s="689"/>
      <x:c r="E63" s="689"/>
      <x:c r="F63" s="689"/>
      <x:c r="G63" s="689"/>
      <x:c r="H63" s="689"/>
      <x:c r="I63" s="689"/>
      <x:c r="J63" s="689"/>
      <x:c r="K63" s="620"/>
      <x:c r="L63" s="620"/>
      <x:c r="M63" s="200"/>
      <x:c r="N63" s="200"/>
      <x:c r="O63" s="200"/>
      <x:c r="P63" s="200"/>
    </x:row>
    <x:row r="64" ht="25" customHeight="1">
      <x:c r="A64" s="690"/>
      <x:c r="B64" s="690"/>
      <x:c r="C64" s="690"/>
      <x:c r="D64" s="690"/>
      <x:c r="E64" s="690"/>
      <x:c r="F64" s="690"/>
      <x:c r="G64" s="690"/>
      <x:c r="H64" s="690"/>
      <x:c r="I64" s="690"/>
      <x:c r="J64" s="690"/>
      <x:c r="K64" s="608"/>
      <x:c r="L64" s="608"/>
      <x:c r="M64" s="200"/>
      <x:c r="N64" s="200"/>
      <x:c r="O64" s="200"/>
      <x:c r="P64" s="200"/>
    </x:row>
    <x:row r="65" ht="25" customHeight="1">
      <x:c r="A65" s="690"/>
      <x:c r="B65" s="690"/>
      <x:c r="C65" s="690"/>
      <x:c r="D65" s="690"/>
      <x:c r="E65" s="690"/>
      <x:c r="F65" s="690"/>
      <x:c r="G65" s="690"/>
      <x:c r="H65" s="690"/>
      <x:c r="I65" s="690"/>
      <x:c r="J65" s="690"/>
      <x:c r="K65" s="608"/>
      <x:c r="L65" s="608"/>
      <x:c r="M65" s="200"/>
      <x:c r="N65" s="200"/>
      <x:c r="O65" s="200"/>
      <x:c r="P65" s="200"/>
    </x:row>
    <x:row r="66" ht="25" customHeight="1">
      <x:c r="A66" s="690"/>
      <x:c r="B66" s="690"/>
      <x:c r="C66" s="690"/>
      <x:c r="D66" s="690"/>
      <x:c r="E66" s="690"/>
      <x:c r="F66" s="690"/>
      <x:c r="G66" s="690"/>
      <x:c r="H66" s="690"/>
      <x:c r="I66" s="690"/>
      <x:c r="J66" s="690"/>
      <x:c r="K66" s="608"/>
      <x:c r="L66" s="608"/>
      <x:c r="M66" s="200"/>
      <x:c r="N66" s="200"/>
      <x:c r="O66" s="200"/>
      <x:c r="P66" s="200"/>
    </x:row>
    <x:row r="67" ht="25" customHeight="1">
      <x:c r="A67" s="690"/>
      <x:c r="B67" s="690"/>
      <x:c r="C67" s="690"/>
      <x:c r="D67" s="690"/>
      <x:c r="E67" s="690"/>
      <x:c r="F67" s="690"/>
      <x:c r="G67" s="690"/>
      <x:c r="H67" s="690"/>
      <x:c r="I67" s="690"/>
      <x:c r="J67" s="690"/>
      <x:c r="K67" s="608"/>
      <x:c r="L67" s="608"/>
      <x:c r="M67" s="200"/>
      <x:c r="N67" s="200"/>
      <x:c r="O67" s="200"/>
      <x:c r="P67" s="200"/>
    </x:row>
    <x:row r="68" ht="25" customHeight="1">
      <x:c r="A68" s="690"/>
      <x:c r="B68" s="690"/>
      <x:c r="C68" s="690"/>
      <x:c r="D68" s="690"/>
      <x:c r="E68" s="690"/>
      <x:c r="F68" s="690"/>
      <x:c r="G68" s="690"/>
      <x:c r="H68" s="690"/>
      <x:c r="I68" s="690"/>
      <x:c r="J68" s="690"/>
      <x:c r="K68" s="608"/>
      <x:c r="L68" s="608"/>
      <x:c r="M68" s="200"/>
      <x:c r="N68" s="200"/>
      <x:c r="O68" s="200"/>
      <x:c r="P68" s="200"/>
    </x:row>
    <x:row r="69" ht="25" customHeight="1">
      <x:c r="A69" s="686"/>
      <x:c r="B69" s="686"/>
      <x:c r="C69" s="686"/>
      <x:c r="D69" s="686"/>
      <x:c r="E69" s="686"/>
      <x:c r="F69" s="686"/>
      <x:c r="G69" s="686"/>
      <x:c r="H69" s="686"/>
      <x:c r="I69" s="686"/>
      <x:c r="J69" s="686"/>
      <x:c r="K69" s="613"/>
      <x:c r="L69" s="613"/>
      <x:c r="M69" s="363"/>
      <x:c r="N69" s="363"/>
      <x:c r="O69" s="363"/>
      <x:c r="P69" s="363"/>
    </x:row>
    <x:row r="70" ht="25" customHeight="1">
      <x:c r="A70" s="690"/>
      <x:c r="B70" s="690"/>
      <x:c r="C70" s="690"/>
      <x:c r="D70" s="690"/>
      <x:c r="E70" s="690"/>
      <x:c r="F70" s="690"/>
      <x:c r="G70" s="690"/>
      <x:c r="H70" s="690"/>
      <x:c r="I70" s="690"/>
      <x:c r="J70" s="690"/>
      <x:c r="K70" s="608"/>
      <x:c r="L70" s="608"/>
      <x:c r="M70" s="200"/>
      <x:c r="N70" s="200"/>
      <x:c r="O70" s="200"/>
      <x:c r="P70" s="200"/>
    </x:row>
    <x:row r="71" ht="25" customHeight="1">
      <x:c r="A71" s="690"/>
      <x:c r="B71" s="690"/>
      <x:c r="C71" s="690"/>
      <x:c r="D71" s="690"/>
      <x:c r="E71" s="690"/>
      <x:c r="F71" s="690"/>
      <x:c r="G71" s="690"/>
      <x:c r="H71" s="690"/>
      <x:c r="I71" s="690"/>
      <x:c r="J71" s="690"/>
      <x:c r="K71" s="608"/>
      <x:c r="L71" s="608"/>
      <x:c r="M71" s="200"/>
      <x:c r="N71" s="200"/>
      <x:c r="O71" s="200"/>
      <x:c r="P71" s="200"/>
    </x:row>
    <x:row r="72" ht="25" customHeight="1">
      <x:c r="A72" s="690"/>
      <x:c r="B72" s="690"/>
      <x:c r="C72" s="690"/>
      <x:c r="D72" s="690"/>
      <x:c r="E72" s="690"/>
      <x:c r="F72" s="690"/>
      <x:c r="G72" s="690"/>
      <x:c r="H72" s="690"/>
      <x:c r="I72" s="690"/>
      <x:c r="J72" s="690"/>
      <x:c r="K72" s="608"/>
      <x:c r="L72" s="608"/>
      <x:c r="M72" s="200"/>
      <x:c r="N72" s="200"/>
      <x:c r="O72" s="200"/>
      <x:c r="P72" s="200"/>
    </x:row>
    <x:row r="73" ht="25" customHeight="1">
      <x:c r="A73" s="690"/>
      <x:c r="B73" s="690"/>
      <x:c r="C73" s="690"/>
      <x:c r="D73" s="690"/>
      <x:c r="E73" s="690"/>
      <x:c r="F73" s="690"/>
      <x:c r="G73" s="690"/>
      <x:c r="H73" s="690"/>
      <x:c r="I73" s="690"/>
      <x:c r="J73" s="690"/>
      <x:c r="K73" s="608"/>
      <x:c r="L73" s="608"/>
      <x:c r="M73" s="200"/>
      <x:c r="N73" s="200"/>
      <x:c r="O73" s="200"/>
      <x:c r="P73" s="200"/>
    </x:row>
    <x:row r="74" ht="25" customHeight="1">
      <x:c r="A74" s="690"/>
      <x:c r="B74" s="690"/>
      <x:c r="C74" s="690"/>
      <x:c r="D74" s="690"/>
      <x:c r="E74" s="690"/>
      <x:c r="F74" s="690"/>
      <x:c r="G74" s="690"/>
      <x:c r="H74" s="690"/>
      <x:c r="I74" s="690"/>
      <x:c r="J74" s="690"/>
      <x:c r="K74" s="608"/>
      <x:c r="L74" s="608"/>
      <x:c r="M74" s="200"/>
      <x:c r="N74" s="200"/>
      <x:c r="O74" s="200"/>
      <x:c r="P74" s="200"/>
    </x:row>
    <x:row r="75" ht="25" customHeight="1">
      <x:c r="A75" s="690"/>
      <x:c r="B75" s="690"/>
      <x:c r="C75" s="690"/>
      <x:c r="D75" s="690"/>
      <x:c r="E75" s="690"/>
      <x:c r="F75" s="690"/>
      <x:c r="G75" s="690"/>
      <x:c r="H75" s="690"/>
      <x:c r="I75" s="690"/>
      <x:c r="J75" s="690"/>
      <x:c r="K75" s="608"/>
      <x:c r="L75" s="608"/>
      <x:c r="M75" s="200"/>
      <x:c r="N75" s="200"/>
      <x:c r="O75" s="200"/>
      <x:c r="P75" s="200"/>
    </x:row>
    <x:row r="76" ht="25" customHeight="1">
      <x:c r="A76" s="690"/>
      <x:c r="B76" s="690"/>
      <x:c r="C76" s="690"/>
      <x:c r="D76" s="690"/>
      <x:c r="E76" s="690"/>
      <x:c r="F76" s="690"/>
      <x:c r="G76" s="690"/>
      <x:c r="H76" s="690"/>
      <x:c r="I76" s="690"/>
      <x:c r="J76" s="690"/>
      <x:c r="K76" s="608"/>
      <x:c r="L76" s="608"/>
      <x:c r="M76" s="200"/>
      <x:c r="N76" s="200"/>
      <x:c r="O76" s="200"/>
      <x:c r="P76" s="200"/>
    </x:row>
    <x:row r="77" ht="25" customHeight="1">
      <x:c r="A77" s="690"/>
      <x:c r="B77" s="690"/>
      <x:c r="C77" s="690"/>
      <x:c r="D77" s="690"/>
      <x:c r="E77" s="690"/>
      <x:c r="F77" s="690"/>
      <x:c r="G77" s="690"/>
      <x:c r="H77" s="690"/>
      <x:c r="I77" s="690"/>
      <x:c r="J77" s="690"/>
      <x:c r="K77" s="608"/>
      <x:c r="L77" s="608"/>
      <x:c r="M77" s="200"/>
      <x:c r="N77" s="200"/>
      <x:c r="O77" s="200"/>
      <x:c r="P77" s="200"/>
    </x:row>
    <x:row r="78" ht="25" customHeight="1">
      <x:c r="A78" s="690"/>
      <x:c r="B78" s="690"/>
      <x:c r="C78" s="690"/>
      <x:c r="D78" s="690"/>
      <x:c r="E78" s="690"/>
      <x:c r="F78" s="690"/>
      <x:c r="G78" s="690"/>
      <x:c r="H78" s="690"/>
      <x:c r="I78" s="690"/>
      <x:c r="J78" s="690"/>
      <x:c r="K78" s="608"/>
      <x:c r="L78" s="608"/>
      <x:c r="M78" s="200"/>
      <x:c r="N78" s="200"/>
      <x:c r="O78" s="200"/>
      <x:c r="P78" s="200"/>
    </x:row>
    <x:row r="79" ht="25" customHeight="1">
      <x:c r="A79" s="690"/>
      <x:c r="B79" s="690"/>
      <x:c r="C79" s="690"/>
      <x:c r="D79" s="690"/>
      <x:c r="E79" s="690"/>
      <x:c r="F79" s="690"/>
      <x:c r="G79" s="690"/>
      <x:c r="H79" s="690"/>
      <x:c r="I79" s="690"/>
      <x:c r="J79" s="690"/>
      <x:c r="K79" s="608"/>
      <x:c r="L79" s="608"/>
      <x:c r="M79" s="200"/>
      <x:c r="N79" s="200"/>
      <x:c r="O79" s="200"/>
      <x:c r="P79" s="200"/>
    </x:row>
    <x:row r="80" ht="25" customHeight="1">
      <x:c r="A80" s="690"/>
      <x:c r="B80" s="690"/>
      <x:c r="C80" s="690"/>
      <x:c r="D80" s="690"/>
      <x:c r="E80" s="690"/>
      <x:c r="F80" s="690"/>
      <x:c r="G80" s="690"/>
      <x:c r="H80" s="690"/>
      <x:c r="I80" s="690"/>
      <x:c r="J80" s="690"/>
      <x:c r="K80" s="608"/>
      <x:c r="L80" s="608"/>
      <x:c r="M80" s="200"/>
      <x:c r="N80" s="200"/>
      <x:c r="O80" s="200"/>
      <x:c r="P80" s="200"/>
    </x:row>
    <x:row r="81" ht="25" customHeight="1">
      <x:c r="A81" s="690"/>
      <x:c r="B81" s="690"/>
      <x:c r="C81" s="690"/>
      <x:c r="D81" s="690"/>
      <x:c r="E81" s="690"/>
      <x:c r="F81" s="690"/>
      <x:c r="G81" s="690"/>
      <x:c r="H81" s="690"/>
      <x:c r="I81" s="690"/>
      <x:c r="J81" s="690"/>
      <x:c r="K81" s="608"/>
      <x:c r="L81" s="608"/>
      <x:c r="M81" s="200"/>
      <x:c r="N81" s="200"/>
      <x:c r="O81" s="200"/>
      <x:c r="P81" s="200"/>
    </x:row>
    <x:row r="82" ht="25" customHeight="1">
      <x:c r="A82" s="690"/>
      <x:c r="B82" s="690"/>
      <x:c r="C82" s="690"/>
      <x:c r="D82" s="690"/>
      <x:c r="E82" s="690"/>
      <x:c r="F82" s="690"/>
      <x:c r="G82" s="690"/>
      <x:c r="H82" s="690"/>
      <x:c r="I82" s="690"/>
      <x:c r="J82" s="690"/>
      <x:c r="K82" s="608"/>
      <x:c r="L82" s="608"/>
      <x:c r="M82" s="200"/>
      <x:c r="N82" s="200"/>
      <x:c r="O82" s="200"/>
      <x:c r="P82" s="200"/>
    </x:row>
    <x:row r="83" ht="25" customHeight="1">
      <x:c r="A83" s="690"/>
      <x:c r="B83" s="690"/>
      <x:c r="C83" s="690"/>
      <x:c r="D83" s="690"/>
      <x:c r="E83" s="690"/>
      <x:c r="F83" s="690"/>
      <x:c r="G83" s="690"/>
      <x:c r="H83" s="690"/>
      <x:c r="I83" s="690"/>
      <x:c r="J83" s="690"/>
      <x:c r="K83" s="608"/>
      <x:c r="L83" s="608"/>
      <x:c r="M83" s="200"/>
      <x:c r="N83" s="200"/>
      <x:c r="O83" s="200"/>
      <x:c r="P83" s="200"/>
    </x:row>
    <x:row r="84" ht="25" customHeight="1">
      <x:c r="A84" s="690"/>
      <x:c r="B84" s="690"/>
      <x:c r="C84" s="690"/>
      <x:c r="D84" s="690"/>
      <x:c r="E84" s="690"/>
      <x:c r="F84" s="690"/>
      <x:c r="G84" s="690"/>
      <x:c r="H84" s="690"/>
      <x:c r="I84" s="690"/>
      <x:c r="J84" s="690"/>
      <x:c r="K84" s="608"/>
      <x:c r="L84" s="608"/>
      <x:c r="M84" s="200"/>
      <x:c r="N84" s="200"/>
      <x:c r="O84" s="200"/>
      <x:c r="P84" s="200"/>
    </x:row>
    <x:row r="85" ht="25" customHeight="1">
      <x:c r="A85" s="690"/>
      <x:c r="B85" s="690"/>
      <x:c r="C85" s="690"/>
      <x:c r="D85" s="690"/>
      <x:c r="E85" s="690"/>
      <x:c r="F85" s="690"/>
      <x:c r="G85" s="690"/>
      <x:c r="H85" s="690"/>
      <x:c r="I85" s="690"/>
      <x:c r="J85" s="690"/>
      <x:c r="K85" s="608"/>
      <x:c r="L85" s="608"/>
      <x:c r="M85" s="200"/>
      <x:c r="N85" s="200"/>
      <x:c r="O85" s="200"/>
      <x:c r="P85" s="200"/>
    </x:row>
    <x:row r="86" ht="25" customHeight="1">
      <x:c r="A86" s="818" t="str">
        <x:v>PPP chart: each country or group divided by US constant-PPP GNI per capita in the same year. China and All 11 combine the UNDP-copy numerator with WDI estimates [2]; see highlighted annual chart data and source notes.</x:v>
      </x:c>
      <x:c r="B86" s="818"/>
      <x:c r="C86" s="818"/>
      <x:c r="D86" s="818"/>
      <x:c r="E86" s="818"/>
      <x:c r="F86" s="818"/>
      <x:c r="G86" s="818"/>
      <x:c r="H86" s="818"/>
      <x:c r="I86" s="818"/>
      <x:c r="J86" s="818"/>
      <x:c r="K86" s="608"/>
      <x:c r="L86" s="608"/>
      <x:c r="M86" s="200"/>
      <x:c r="N86" s="200"/>
      <x:c r="O86" s="200"/>
      <x:c r="P86" s="200"/>
    </x:row>
    <x:row r="87" ht="25" customHeight="1">
      <x:c r="A87" s="818"/>
      <x:c r="B87" s="818"/>
      <x:c r="C87" s="818"/>
      <x:c r="D87" s="818"/>
      <x:c r="E87" s="818"/>
      <x:c r="F87" s="818"/>
      <x:c r="G87" s="818"/>
      <x:c r="H87" s="818"/>
      <x:c r="I87" s="818"/>
      <x:c r="J87" s="818"/>
      <x:c r="K87" s="608"/>
      <x:c r="L87" s="608"/>
      <x:c r="M87" s="200"/>
      <x:c r="N87" s="200"/>
      <x:c r="O87" s="200"/>
      <x:c r="P87" s="200"/>
    </x:row>
    <x:row r="88" ht="25" customHeight="1">
      <x:c r="A88" s="818"/>
      <x:c r="B88" s="818"/>
      <x:c r="C88" s="818"/>
      <x:c r="D88" s="818"/>
      <x:c r="E88" s="818"/>
      <x:c r="F88" s="818"/>
      <x:c r="G88" s="818"/>
      <x:c r="H88" s="818"/>
      <x:c r="I88" s="818"/>
      <x:c r="J88" s="818"/>
      <x:c r="K88" s="608"/>
      <x:c r="L88" s="608"/>
      <x:c r="M88" s="200"/>
      <x:c r="N88" s="200"/>
      <x:c r="O88" s="200"/>
      <x:c r="P88" s="200"/>
    </x:row>
    <x:row r="89" ht="25" customHeight="1">
      <x:c r="A89" s="689"/>
      <x:c r="B89" s="689"/>
      <x:c r="C89" s="689"/>
      <x:c r="D89" s="689"/>
      <x:c r="E89" s="689"/>
      <x:c r="F89" s="689"/>
      <x:c r="G89" s="689"/>
      <x:c r="H89" s="689"/>
      <x:c r="I89" s="689"/>
      <x:c r="J89" s="689"/>
      <x:c r="K89" s="620"/>
      <x:c r="L89" s="620"/>
      <x:c r="M89" s="200"/>
      <x:c r="N89" s="200"/>
      <x:c r="O89" s="200"/>
      <x:c r="P89" s="200"/>
    </x:row>
    <x:row r="90" ht="25" customHeight="1">
      <x:c r="A90" s="690"/>
      <x:c r="B90" s="690"/>
      <x:c r="C90" s="690"/>
      <x:c r="D90" s="690"/>
      <x:c r="E90" s="690"/>
      <x:c r="F90" s="690"/>
      <x:c r="G90" s="690"/>
      <x:c r="H90" s="690"/>
      <x:c r="I90" s="690"/>
      <x:c r="J90" s="690"/>
      <x:c r="K90" s="199"/>
      <x:c r="L90" s="199"/>
      <x:c r="M90" s="200"/>
      <x:c r="N90" s="200"/>
      <x:c r="O90" s="200"/>
      <x:c r="P90" s="200"/>
    </x:row>
    <x:row r="91" ht="22" customHeight="1">
      <x:c r="A91" s="199"/>
      <x:c r="B91" s="199"/>
      <x:c r="C91" s="199"/>
      <x:c r="D91" s="199"/>
      <x:c r="E91" s="199"/>
      <x:c r="F91" s="199"/>
      <x:c r="G91" s="199"/>
      <x:c r="H91" s="199"/>
      <x:c r="I91" s="199"/>
      <x:c r="J91" s="199"/>
      <x:c r="K91" s="199"/>
      <x:c r="L91" s="199"/>
      <x:c r="M91" s="200"/>
      <x:c r="N91" s="200"/>
      <x:c r="O91" s="200"/>
      <x:c r="P91" s="200"/>
    </x:row>
    <x:row r="92" ht="22" customHeight="1">
      <x:c r="A92" s="199"/>
      <x:c r="B92" s="199"/>
      <x:c r="C92" s="199"/>
      <x:c r="D92" s="199"/>
      <x:c r="E92" s="199"/>
      <x:c r="F92" s="199"/>
      <x:c r="G92" s="199"/>
      <x:c r="H92" s="199"/>
      <x:c r="I92" s="199"/>
      <x:c r="J92" s="199"/>
      <x:c r="K92" s="199"/>
      <x:c r="L92" s="199"/>
      <x:c r="M92" s="200"/>
      <x:c r="N92" s="200"/>
      <x:c r="O92" s="200"/>
      <x:c r="P92" s="200"/>
    </x:row>
    <x:row r="93" ht="22" customHeight="1">
      <x:c r="A93" s="199"/>
      <x:c r="B93" s="199"/>
      <x:c r="C93" s="199"/>
      <x:c r="D93" s="199"/>
      <x:c r="E93" s="199"/>
      <x:c r="F93" s="199"/>
      <x:c r="G93" s="199"/>
      <x:c r="H93" s="199"/>
      <x:c r="I93" s="199"/>
      <x:c r="J93" s="199"/>
      <x:c r="K93" s="199"/>
      <x:c r="L93" s="199"/>
      <x:c r="M93" s="200"/>
      <x:c r="N93" s="200"/>
      <x:c r="O93" s="200"/>
      <x:c r="P93" s="200"/>
    </x:row>
    <x:row r="94" ht="22" customHeight="1">
      <x:c r="A94" s="199"/>
      <x:c r="B94" s="199"/>
      <x:c r="C94" s="199"/>
      <x:c r="D94" s="199"/>
      <x:c r="E94" s="199"/>
      <x:c r="F94" s="199"/>
      <x:c r="G94" s="199"/>
      <x:c r="H94" s="199"/>
      <x:c r="I94" s="199"/>
      <x:c r="J94" s="199"/>
      <x:c r="K94" s="199"/>
      <x:c r="L94" s="199"/>
      <x:c r="M94" s="200"/>
      <x:c r="N94" s="200"/>
      <x:c r="O94" s="200"/>
      <x:c r="P94" s="200"/>
    </x:row>
    <x:row r="95" ht="22" customHeight="1">
      <x:c r="A95" s="199"/>
      <x:c r="B95" s="199"/>
      <x:c r="C95" s="199"/>
      <x:c r="D95" s="199"/>
      <x:c r="E95" s="199"/>
      <x:c r="F95" s="199"/>
      <x:c r="G95" s="199"/>
      <x:c r="H95" s="199"/>
      <x:c r="I95" s="199"/>
      <x:c r="J95" s="199"/>
      <x:c r="K95" s="199"/>
      <x:c r="L95" s="199"/>
      <x:c r="M95" s="200"/>
      <x:c r="N95" s="200"/>
      <x:c r="O95" s="200"/>
      <x:c r="P95" s="200"/>
    </x:row>
    <x:row r="96" ht="23" customHeight="1">
      <x:c r="A96" s="200"/>
      <x:c r="B96" s="200"/>
      <x:c r="C96" s="200"/>
      <x:c r="D96" s="200"/>
      <x:c r="E96" s="200"/>
      <x:c r="F96" s="200"/>
      <x:c r="G96" s="200"/>
      <x:c r="H96" s="200"/>
      <x:c r="I96" s="200"/>
      <x:c r="J96" s="200"/>
      <x:c r="K96" s="200"/>
      <x:c r="L96" s="200"/>
      <x:c r="M96" s="200"/>
      <x:c r="N96" s="200"/>
      <x:c r="O96" s="200"/>
      <x:c r="P96" s="200"/>
    </x:row>
    <x:row r="97" ht="23" customHeight="1">
      <x:c r="A97" s="200"/>
      <x:c r="B97" s="200"/>
      <x:c r="C97" s="200"/>
      <x:c r="D97" s="200"/>
      <x:c r="E97" s="200"/>
      <x:c r="F97" s="200"/>
      <x:c r="G97" s="200"/>
      <x:c r="H97" s="200"/>
      <x:c r="I97" s="200"/>
      <x:c r="J97" s="200"/>
      <x:c r="K97" s="200"/>
      <x:c r="L97" s="200"/>
      <x:c r="M97" s="200"/>
      <x:c r="N97" s="200"/>
      <x:c r="O97" s="200"/>
      <x:c r="P97" s="200"/>
    </x:row>
    <x:row r="98" ht="23" customHeight="1">
      <x:c r="A98" s="200"/>
      <x:c r="B98" s="200"/>
      <x:c r="C98" s="200"/>
      <x:c r="D98" s="200"/>
      <x:c r="E98" s="200"/>
      <x:c r="F98" s="200"/>
      <x:c r="G98" s="200"/>
      <x:c r="H98" s="200"/>
      <x:c r="I98" s="200"/>
      <x:c r="J98" s="200"/>
      <x:c r="K98" s="200"/>
      <x:c r="L98" s="200"/>
      <x:c r="M98" s="200"/>
      <x:c r="N98" s="200"/>
      <x:c r="O98" s="200"/>
      <x:c r="P98" s="200"/>
    </x:row>
  </x:sheetData>
  <x:mergeCells>
    <x:mergeCell ref="A1:J1"/>
    <x:mergeCell ref="A2:J2"/>
    <x:mergeCell ref="B4:E4"/>
    <x:mergeCell ref="G4:J4"/>
    <x:mergeCell ref="A18:J18"/>
    <x:mergeCell ref="A23:J23"/>
    <x:mergeCell ref="A28:J28"/>
    <x:mergeCell ref="A29:J29"/>
    <x:mergeCell ref="A30:J30"/>
    <x:mergeCell ref="A31:J31"/>
    <x:mergeCell ref="A32:J32"/>
    <x:mergeCell ref="A33:J33"/>
    <x:mergeCell ref="A34:J34"/>
    <x:mergeCell ref="A60:J61"/>
    <x:mergeCell ref="A86:J88"/>
    <x:mergeCell ref="A36:J36"/>
    <x:mergeCell ref="A62:J62"/>
  </x:mergeCells>
  <x:pageMargins left="0.7" right="0.7" top="0.75" bottom="0.75" header="0.3" footer="0.3"/>
  <x:drawing xmlns:r="http://schemas.openxmlformats.org/officeDocument/2006/relationships" r:id="Rb454f60332c747ce"/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4" hidden="0" customWidth="1"/>
    <x:col min="3" max="3" width="9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23" hidden="0" customWidth="1"/>
    <x:col min="20" max="20" width="23" hidden="0" customWidth="1"/>
    <x:col min="21" max="21" width="45" hidden="0" customWidth="1"/>
    <x:col min="22" max="22" width="45" hidden="0" customWidth="1"/>
    <x:col min="23" max="23" width="45" hidden="0" customWidth="1"/>
  </x:cols>
  <x:sheetData>
    <x:row r="1" ht="32" customHeight="1">
      <x:c r="A1" s="764" t="str">
        <x:v>Annual GNI inputs | common period 2013–2023</x:v>
      </x:c>
      <x:c r="B1" s="764"/>
      <x:c r="C1" s="764"/>
      <x:c r="D1" s="764"/>
      <x:c r="E1" s="764"/>
      <x:c r="F1" s="764"/>
      <x:c r="G1" s="764"/>
      <x:c r="H1" s="764"/>
      <x:c r="I1" s="764"/>
      <x:c r="J1" s="764"/>
      <x:c r="K1" s="764"/>
      <x:c r="L1" s="764"/>
      <x:c r="M1" s="764"/>
      <x:c r="N1" s="764"/>
      <x:c r="O1" s="764"/>
      <x:c r="P1" s="764"/>
      <x:c r="Q1" s="764"/>
      <x:c r="R1" s="764"/>
      <x:c r="S1" s="764"/>
      <x:c r="T1" s="764"/>
      <x:c r="U1" s="765"/>
      <x:c r="V1" s="765"/>
      <x:c r="W1" s="765"/>
    </x:row>
    <x:row r="2" ht="31" customHeight="1">
      <x:c r="A2" s="695" t="str">
        <x:v>Raw source observations, selected GNI and population weights. Source IDs and full retrieval URLs are shown for each row.</x:v>
      </x:c>
      <x:c r="B2" s="695"/>
      <x:c r="C2" s="695"/>
      <x:c r="D2" s="695"/>
      <x:c r="E2" s="695"/>
      <x:c r="F2" s="695"/>
      <x:c r="G2" s="695"/>
      <x:c r="H2" s="695"/>
      <x:c r="I2" s="695"/>
      <x:c r="J2" s="695"/>
      <x:c r="K2" s="695"/>
      <x:c r="L2" s="695"/>
      <x:c r="M2" s="695"/>
      <x:c r="N2" s="695"/>
      <x:c r="O2" s="695"/>
      <x:c r="P2" s="695"/>
      <x:c r="Q2" s="695"/>
      <x:c r="R2" s="695"/>
      <x:c r="S2" s="695"/>
      <x:c r="T2" s="695"/>
      <x:c r="U2" s="695"/>
      <x:c r="V2" s="695"/>
      <x:c r="W2" s="695"/>
    </x:row>
    <x:row r="3" ht="21" customHeight="1">
      <x:c r="A3" s="750"/>
      <x:c r="B3" s="750"/>
      <x:c r="C3" s="750"/>
      <x:c r="D3" s="750"/>
      <x:c r="E3" s="750"/>
      <x:c r="F3" s="750"/>
      <x:c r="G3" s="750"/>
      <x:c r="H3" s="750"/>
      <x:c r="I3" s="750"/>
      <x:c r="J3" s="750"/>
      <x:c r="K3" s="750"/>
      <x:c r="L3" s="750"/>
      <x:c r="M3" s="750"/>
      <x:c r="N3" s="750"/>
      <x:c r="O3" s="750"/>
      <x:c r="P3" s="750"/>
      <x:c r="Q3" s="750"/>
      <x:c r="R3" s="750"/>
      <x:c r="S3" s="750"/>
      <x:c r="T3" s="750"/>
      <x:c r="U3" s="750"/>
      <x:c r="V3" s="750"/>
      <x:c r="W3" s="750"/>
    </x:row>
    <x:row r="4" ht="42" customHeight="1">
      <x:c r="A4" s="768" t="str">
        <x:v>ISO3</x:v>
      </x:c>
      <x:c r="B4" s="768" t="str">
        <x:v>Country / region</x:v>
      </x:c>
      <x:c r="C4" s="768" t="str">
        <x:v>Year</x:v>
      </x:c>
      <x:c r="D4" s="768" t="str">
        <x:v>Atlas WDI</x:v>
      </x:c>
      <x:c r="E4" s="768" t="str">
        <x:v>PPP WDI</x:v>
      </x:c>
      <x:c r="F4" s="768" t="str">
        <x:v>PPP UNDP copy</x:v>
      </x:c>
      <x:c r="G4" s="768" t="str">
        <x:v>PPP selected</x:v>
      </x:c>
      <x:c r="H4" s="768" t="str">
        <x:v>Population</x:v>
      </x:c>
      <x:c r="I4" s="768" t="str">
        <x:v>PPP source</x:v>
      </x:c>
      <x:c r="J4" s="768" t="str">
        <x:v>Atlas source ID</x:v>
      </x:c>
      <x:c r="K4" s="768" t="str">
        <x:v>WDI PPP source ID</x:v>
      </x:c>
      <x:c r="L4" s="768" t="str">
        <x:v>UNDP source ID</x:v>
      </x:c>
      <x:c r="M4" s="768" t="str">
        <x:v>Population source ID</x:v>
      </x:c>
      <x:c r="N4" s="768" t="str">
        <x:v>All 11 flag</x:v>
      </x:c>
      <x:c r="O4" s="768" t="str">
        <x:v>Ex China flag</x:v>
      </x:c>
      <x:c r="P4" s="768" t="str">
        <x:v>Ex China &amp; India flag</x:v>
      </x:c>
      <x:c r="Q4" s="768" t="str">
        <x:v>Atlas + population available</x:v>
      </x:c>
      <x:c r="R4" s="768" t="str">
        <x:v>PPP + population available</x:v>
      </x:c>
      <x:c r="S4" s="768" t="str">
        <x:v>Atlas total</x:v>
      </x:c>
      <x:c r="T4" s="768" t="str">
        <x:v>PPP total</x:v>
      </x:c>
      <x:c r="U4" s="768" t="str">
        <x:v>Atlas retrieval URL</x:v>
      </x:c>
      <x:c r="V4" s="768" t="str">
        <x:v>PPP retrieval URL</x:v>
      </x:c>
      <x:c r="W4" s="768" t="str">
        <x:v>Population retrieval URL</x:v>
      </x:c>
    </x:row>
    <x:row r="5" ht="21" customHeight="1">
      <x:c r="A5" s="751" t="str">
        <x:v>ETH</x:v>
      </x:c>
      <x:c r="B5" s="751" t="str">
        <x:v>Ethiopia</x:v>
      </x:c>
      <x:c r="C5" s="752" t="n">
        <x:v>2013</x:v>
      </x:c>
      <x:c r="D5" s="753" t="n">
        <x:v>450</x:v>
      </x:c>
      <x:c r="E5" s="753" t="n">
        <x:v>1604.63</x:v>
      </x:c>
      <x:c r="F5" s="753"/>
      <x:c r="G5" s="753" t="n">
        <x:f>IF(A5="CHN",F5,E5)</x:f>
        <x:v>1604.63</x:v>
      </x:c>
      <x:c r="H5" s="752" t="n">
        <x:v>98438800</x:v>
      </x:c>
      <x:c r="I5" s="752" t="str">
        <x:v>WDI mirror</x:v>
      </x:c>
      <x:c r="J5" s="752" t="str">
        <x:v>A-ETH</x:v>
      </x:c>
      <x:c r="K5" s="751" t="str">
        <x:v>P-ETH</x:v>
      </x:c>
      <x:c r="L5" s="751"/>
      <x:c r="M5" s="751" t="str">
        <x:v>N-ETH</x:v>
      </x:c>
      <x:c r="N5" s="754" t="n">
        <x:v>1</x:v>
      </x:c>
      <x:c r="O5" s="754" t="n">
        <x:v>1</x:v>
      </x:c>
      <x:c r="P5" s="754" t="n">
        <x:v>1</x:v>
      </x:c>
      <x:c r="Q5" s="751" t="n">
        <x:f>IF(AND(ISNUMBER(D5),ISNUMBER(H5)),1,0)</x:f>
        <x:v>1</x:v>
      </x:c>
      <x:c r="R5" s="751" t="n">
        <x:f>IF(AND(ISNUMBER(G5),ISNUMBER(H5)),1,0)</x:f>
        <x:v>1</x:v>
      </x:c>
      <x:c r="S5" s="752" t="n">
        <x:f>IF(Q5=1,D5*H5,"")</x:f>
        <x:v>44297460000</x:v>
      </x:c>
      <x:c r="T5" s="752" t="n">
        <x:f>IF(R5=1,G5*H5,"")</x:f>
        <x:v>157957851644</x:v>
      </x:c>
      <x:c r="U5" s="776" t="str">
        <x:v>https://economy.statizoid.com/stat/gni-per-capita-atlas-method-current-us/ethiopia.json</x:v>
      </x:c>
      <x:c r="V5" s="776" t="str">
        <x:v>https://economy.statizoid.com/stat/gni-per-capita-ppp-constant-2021-international/ethiopia.json</x:v>
      </x:c>
      <x:c r="W5" s="776" t="str">
        <x:v>https://climate.statizoid.com/stat/population-total/ethiopia.json</x:v>
      </x:c>
    </x:row>
    <x:row r="6" ht="21" customHeight="1">
      <x:c r="A6" s="751" t="str">
        <x:v>ETH</x:v>
      </x:c>
      <x:c r="B6" s="751" t="str">
        <x:v>Ethiopia</x:v>
      </x:c>
      <x:c r="C6" s="752" t="n">
        <x:v>2014</x:v>
      </x:c>
      <x:c r="D6" s="753" t="n">
        <x:v>530</x:v>
      </x:c>
      <x:c r="E6" s="753" t="n">
        <x:v>1757.08</x:v>
      </x:c>
      <x:c r="F6" s="753"/>
      <x:c r="G6" s="753" t="n">
        <x:f>IF(A6="CHN",F6,E6)</x:f>
        <x:v>1757.08</x:v>
      </x:c>
      <x:c r="H6" s="752" t="n">
        <x:v>101116000</x:v>
      </x:c>
      <x:c r="I6" s="752" t="str">
        <x:v>WDI mirror</x:v>
      </x:c>
      <x:c r="J6" s="752" t="str">
        <x:v>A-ETH</x:v>
      </x:c>
      <x:c r="K6" s="751" t="str">
        <x:v>P-ETH</x:v>
      </x:c>
      <x:c r="L6" s="751"/>
      <x:c r="M6" s="751" t="str">
        <x:v>N-ETH</x:v>
      </x:c>
      <x:c r="N6" s="754" t="n">
        <x:v>1</x:v>
      </x:c>
      <x:c r="O6" s="754" t="n">
        <x:v>1</x:v>
      </x:c>
      <x:c r="P6" s="754" t="n">
        <x:v>1</x:v>
      </x:c>
      <x:c r="Q6" s="751" t="n">
        <x:f>IF(AND(ISNUMBER(D6),ISNUMBER(H6)),1,0)</x:f>
        <x:v>1</x:v>
      </x:c>
      <x:c r="R6" s="751" t="n">
        <x:f>IF(AND(ISNUMBER(G6),ISNUMBER(H6)),1,0)</x:f>
        <x:v>1</x:v>
      </x:c>
      <x:c r="S6" s="752" t="n">
        <x:f>IF(Q6=1,D6*H6,"")</x:f>
        <x:v>53591480000</x:v>
      </x:c>
      <x:c r="T6" s="752" t="n">
        <x:f>IF(R6=1,G6*H6,"")</x:f>
        <x:v>177668901280</x:v>
      </x:c>
      <x:c r="U6" s="776" t="str">
        <x:v>https://economy.statizoid.com/stat/gni-per-capita-atlas-method-current-us/ethiopia.json</x:v>
      </x:c>
      <x:c r="V6" s="776" t="str">
        <x:v>https://economy.statizoid.com/stat/gni-per-capita-ppp-constant-2021-international/ethiopia.json</x:v>
      </x:c>
      <x:c r="W6" s="776" t="str">
        <x:v>https://climate.statizoid.com/stat/population-total/ethiopia.json</x:v>
      </x:c>
    </x:row>
    <x:row r="7" ht="21" customHeight="1">
      <x:c r="A7" s="751" t="str">
        <x:v>ETH</x:v>
      </x:c>
      <x:c r="B7" s="751" t="str">
        <x:v>Ethiopia</x:v>
      </x:c>
      <x:c r="C7" s="752" t="n">
        <x:v>2015</x:v>
      </x:c>
      <x:c r="D7" s="753" t="n">
        <x:v>570</x:v>
      </x:c>
      <x:c r="E7" s="753" t="n">
        <x:v>1917.08</x:v>
      </x:c>
      <x:c r="F7" s="753"/>
      <x:c r="G7" s="753" t="n">
        <x:f>IF(A7="CHN",F7,E7)</x:f>
        <x:v>1917.08</x:v>
      </x:c>
      <x:c r="H7" s="752" t="n">
        <x:v>103867000</x:v>
      </x:c>
      <x:c r="I7" s="752" t="str">
        <x:v>WDI mirror</x:v>
      </x:c>
      <x:c r="J7" s="752" t="str">
        <x:v>A-ETH</x:v>
      </x:c>
      <x:c r="K7" s="751" t="str">
        <x:v>P-ETH</x:v>
      </x:c>
      <x:c r="L7" s="751"/>
      <x:c r="M7" s="751" t="str">
        <x:v>N-ETH</x:v>
      </x:c>
      <x:c r="N7" s="754" t="n">
        <x:v>1</x:v>
      </x:c>
      <x:c r="O7" s="754" t="n">
        <x:v>1</x:v>
      </x:c>
      <x:c r="P7" s="754" t="n">
        <x:v>1</x:v>
      </x:c>
      <x:c r="Q7" s="751" t="n">
        <x:f>IF(AND(ISNUMBER(D7),ISNUMBER(H7)),1,0)</x:f>
        <x:v>1</x:v>
      </x:c>
      <x:c r="R7" s="751" t="n">
        <x:f>IF(AND(ISNUMBER(G7),ISNUMBER(H7)),1,0)</x:f>
        <x:v>1</x:v>
      </x:c>
      <x:c r="S7" s="752" t="n">
        <x:f>IF(Q7=1,D7*H7,"")</x:f>
        <x:v>59204190000</x:v>
      </x:c>
      <x:c r="T7" s="752" t="n">
        <x:f>IF(R7=1,G7*H7,"")</x:f>
        <x:v>199121348360</x:v>
      </x:c>
      <x:c r="U7" s="776" t="str">
        <x:v>https://economy.statizoid.com/stat/gni-per-capita-atlas-method-current-us/ethiopia.json</x:v>
      </x:c>
      <x:c r="V7" s="776" t="str">
        <x:v>https://economy.statizoid.com/stat/gni-per-capita-ppp-constant-2021-international/ethiopia.json</x:v>
      </x:c>
      <x:c r="W7" s="776" t="str">
        <x:v>https://climate.statizoid.com/stat/population-total/ethiopia.json</x:v>
      </x:c>
    </x:row>
    <x:row r="8" ht="21" customHeight="1">
      <x:c r="A8" s="751" t="str">
        <x:v>ETH</x:v>
      </x:c>
      <x:c r="B8" s="751" t="str">
        <x:v>Ethiopia</x:v>
      </x:c>
      <x:c r="C8" s="752" t="n">
        <x:v>2016</x:v>
      </x:c>
      <x:c r="D8" s="753" t="n">
        <x:v>620</x:v>
      </x:c>
      <x:c r="E8" s="753" t="n">
        <x:v>2044.34</x:v>
      </x:c>
      <x:c r="F8" s="753"/>
      <x:c r="G8" s="753" t="n">
        <x:f>IF(A8="CHN",F8,E8)</x:f>
        <x:v>2044.34</x:v>
      </x:c>
      <x:c r="H8" s="752" t="n">
        <x:v>106718000</x:v>
      </x:c>
      <x:c r="I8" s="752" t="str">
        <x:v>WDI mirror</x:v>
      </x:c>
      <x:c r="J8" s="752" t="str">
        <x:v>A-ETH</x:v>
      </x:c>
      <x:c r="K8" s="751" t="str">
        <x:v>P-ETH</x:v>
      </x:c>
      <x:c r="L8" s="751"/>
      <x:c r="M8" s="751" t="str">
        <x:v>N-ETH</x:v>
      </x:c>
      <x:c r="N8" s="754" t="n">
        <x:v>1</x:v>
      </x:c>
      <x:c r="O8" s="754" t="n">
        <x:v>1</x:v>
      </x:c>
      <x:c r="P8" s="754" t="n">
        <x:v>1</x:v>
      </x:c>
      <x:c r="Q8" s="751" t="n">
        <x:f>IF(AND(ISNUMBER(D8),ISNUMBER(H8)),1,0)</x:f>
        <x:v>1</x:v>
      </x:c>
      <x:c r="R8" s="751" t="n">
        <x:f>IF(AND(ISNUMBER(G8),ISNUMBER(H8)),1,0)</x:f>
        <x:v>1</x:v>
      </x:c>
      <x:c r="S8" s="752" t="n">
        <x:f>IF(Q8=1,D8*H8,"")</x:f>
        <x:v>66165160000</x:v>
      </x:c>
      <x:c r="T8" s="752" t="n">
        <x:f>IF(R8=1,G8*H8,"")</x:f>
        <x:v>218167876120</x:v>
      </x:c>
      <x:c r="U8" s="776" t="str">
        <x:v>https://economy.statizoid.com/stat/gni-per-capita-atlas-method-current-us/ethiopia.json</x:v>
      </x:c>
      <x:c r="V8" s="776" t="str">
        <x:v>https://economy.statizoid.com/stat/gni-per-capita-ppp-constant-2021-international/ethiopia.json</x:v>
      </x:c>
      <x:c r="W8" s="776" t="str">
        <x:v>https://climate.statizoid.com/stat/population-total/ethiopia.json</x:v>
      </x:c>
    </x:row>
    <x:row r="9" ht="21" customHeight="1">
      <x:c r="A9" s="751" t="str">
        <x:v>ETH</x:v>
      </x:c>
      <x:c r="B9" s="751" t="str">
        <x:v>Ethiopia</x:v>
      </x:c>
      <x:c r="C9" s="752" t="n">
        <x:v>2017</x:v>
      </x:c>
      <x:c r="D9" s="753" t="n">
        <x:v>670</x:v>
      </x:c>
      <x:c r="E9" s="753" t="n">
        <x:v>2176.14</x:v>
      </x:c>
      <x:c r="F9" s="753"/>
      <x:c r="G9" s="753" t="n">
        <x:f>IF(A9="CHN",F9,E9)</x:f>
        <x:v>2176.14</x:v>
      </x:c>
      <x:c r="H9" s="752" t="n">
        <x:v>109666000</x:v>
      </x:c>
      <x:c r="I9" s="752" t="str">
        <x:v>WDI mirror</x:v>
      </x:c>
      <x:c r="J9" s="752" t="str">
        <x:v>A-ETH</x:v>
      </x:c>
      <x:c r="K9" s="751" t="str">
        <x:v>P-ETH</x:v>
      </x:c>
      <x:c r="L9" s="751"/>
      <x:c r="M9" s="751" t="str">
        <x:v>N-ETH</x:v>
      </x:c>
      <x:c r="N9" s="754" t="n">
        <x:v>1</x:v>
      </x:c>
      <x:c r="O9" s="754" t="n">
        <x:v>1</x:v>
      </x:c>
      <x:c r="P9" s="754" t="n">
        <x:v>1</x:v>
      </x:c>
      <x:c r="Q9" s="751" t="n">
        <x:f>IF(AND(ISNUMBER(D9),ISNUMBER(H9)),1,0)</x:f>
        <x:v>1</x:v>
      </x:c>
      <x:c r="R9" s="751" t="n">
        <x:f>IF(AND(ISNUMBER(G9),ISNUMBER(H9)),1,0)</x:f>
        <x:v>1</x:v>
      </x:c>
      <x:c r="S9" s="752" t="n">
        <x:f>IF(Q9=1,D9*H9,"")</x:f>
        <x:v>73476220000</x:v>
      </x:c>
      <x:c r="T9" s="752" t="n">
        <x:f>IF(R9=1,G9*H9,"")</x:f>
        <x:v>238648569240</x:v>
      </x:c>
      <x:c r="U9" s="776" t="str">
        <x:v>https://economy.statizoid.com/stat/gni-per-capita-atlas-method-current-us/ethiopia.json</x:v>
      </x:c>
      <x:c r="V9" s="776" t="str">
        <x:v>https://economy.statizoid.com/stat/gni-per-capita-ppp-constant-2021-international/ethiopia.json</x:v>
      </x:c>
      <x:c r="W9" s="776" t="str">
        <x:v>https://climate.statizoid.com/stat/population-total/ethiopia.json</x:v>
      </x:c>
    </x:row>
    <x:row r="10" ht="21" customHeight="1">
      <x:c r="A10" s="751" t="str">
        <x:v>ETH</x:v>
      </x:c>
      <x:c r="B10" s="751" t="str">
        <x:v>Ethiopia</x:v>
      </x:c>
      <x:c r="C10" s="752" t="n">
        <x:v>2018</x:v>
      </x:c>
      <x:c r="D10" s="753" t="n">
        <x:v>730</x:v>
      </x:c>
      <x:c r="E10" s="753" t="n">
        <x:v>2224.61</x:v>
      </x:c>
      <x:c r="F10" s="753"/>
      <x:c r="G10" s="753" t="n">
        <x:f>IF(A10="CHN",F10,E10)</x:f>
        <x:v>2224.61</x:v>
      </x:c>
      <x:c r="H10" s="752" t="n">
        <x:v>112664000</x:v>
      </x:c>
      <x:c r="I10" s="752" t="str">
        <x:v>WDI mirror</x:v>
      </x:c>
      <x:c r="J10" s="752" t="str">
        <x:v>A-ETH</x:v>
      </x:c>
      <x:c r="K10" s="751" t="str">
        <x:v>P-ETH</x:v>
      </x:c>
      <x:c r="L10" s="751"/>
      <x:c r="M10" s="751" t="str">
        <x:v>N-ETH</x:v>
      </x:c>
      <x:c r="N10" s="754" t="n">
        <x:v>1</x:v>
      </x:c>
      <x:c r="O10" s="754" t="n">
        <x:v>1</x:v>
      </x:c>
      <x:c r="P10" s="754" t="n">
        <x:v>1</x:v>
      </x:c>
      <x:c r="Q10" s="751" t="n">
        <x:f>IF(AND(ISNUMBER(D10),ISNUMBER(H10)),1,0)</x:f>
        <x:v>1</x:v>
      </x:c>
      <x:c r="R10" s="751" t="n">
        <x:f>IF(AND(ISNUMBER(G10),ISNUMBER(H10)),1,0)</x:f>
        <x:v>1</x:v>
      </x:c>
      <x:c r="S10" s="752" t="n">
        <x:f>IF(Q10=1,D10*H10,"")</x:f>
        <x:v>82244720000</x:v>
      </x:c>
      <x:c r="T10" s="752" t="n">
        <x:f>IF(R10=1,G10*H10,"")</x:f>
        <x:v>250633461040</x:v>
      </x:c>
      <x:c r="U10" s="776" t="str">
        <x:v>https://economy.statizoid.com/stat/gni-per-capita-atlas-method-current-us/ethiopia.json</x:v>
      </x:c>
      <x:c r="V10" s="776" t="str">
        <x:v>https://economy.statizoid.com/stat/gni-per-capita-ppp-constant-2021-international/ethiopia.json</x:v>
      </x:c>
      <x:c r="W10" s="776" t="str">
        <x:v>https://climate.statizoid.com/stat/population-total/ethiopia.json</x:v>
      </x:c>
    </x:row>
    <x:row r="11" ht="21" customHeight="1">
      <x:c r="A11" s="751" t="str">
        <x:v>ETH</x:v>
      </x:c>
      <x:c r="B11" s="751" t="str">
        <x:v>Ethiopia</x:v>
      </x:c>
      <x:c r="C11" s="752" t="n">
        <x:v>2019</x:v>
      </x:c>
      <x:c r="D11" s="753" t="n">
        <x:v>790</x:v>
      </x:c>
      <x:c r="E11" s="753" t="n">
        <x:v>2341.28</x:v>
      </x:c>
      <x:c r="F11" s="753"/>
      <x:c r="G11" s="753" t="n">
        <x:f>IF(A11="CHN",F11,E11)</x:f>
        <x:v>2341.28</x:v>
      </x:c>
      <x:c r="H11" s="752" t="n">
        <x:v>115737000</x:v>
      </x:c>
      <x:c r="I11" s="752" t="str">
        <x:v>WDI mirror</x:v>
      </x:c>
      <x:c r="J11" s="752" t="str">
        <x:v>A-ETH</x:v>
      </x:c>
      <x:c r="K11" s="751" t="str">
        <x:v>P-ETH</x:v>
      </x:c>
      <x:c r="L11" s="751"/>
      <x:c r="M11" s="751" t="str">
        <x:v>N-ETH</x:v>
      </x:c>
      <x:c r="N11" s="754" t="n">
        <x:v>1</x:v>
      </x:c>
      <x:c r="O11" s="754" t="n">
        <x:v>1</x:v>
      </x:c>
      <x:c r="P11" s="754" t="n">
        <x:v>1</x:v>
      </x:c>
      <x:c r="Q11" s="751" t="n">
        <x:f>IF(AND(ISNUMBER(D11),ISNUMBER(H11)),1,0)</x:f>
        <x:v>1</x:v>
      </x:c>
      <x:c r="R11" s="751" t="n">
        <x:f>IF(AND(ISNUMBER(G11),ISNUMBER(H11)),1,0)</x:f>
        <x:v>1</x:v>
      </x:c>
      <x:c r="S11" s="752" t="n">
        <x:f>IF(Q11=1,D11*H11,"")</x:f>
        <x:v>91432230000</x:v>
      </x:c>
      <x:c r="T11" s="752" t="n">
        <x:f>IF(R11=1,G11*H11,"")</x:f>
        <x:v>270972723360.00003</x:v>
      </x:c>
      <x:c r="U11" s="776" t="str">
        <x:v>https://economy.statizoid.com/stat/gni-per-capita-atlas-method-current-us/ethiopia.json</x:v>
      </x:c>
      <x:c r="V11" s="776" t="str">
        <x:v>https://economy.statizoid.com/stat/gni-per-capita-ppp-constant-2021-international/ethiopia.json</x:v>
      </x:c>
      <x:c r="W11" s="776" t="str">
        <x:v>https://climate.statizoid.com/stat/population-total/ethiopia.json</x:v>
      </x:c>
    </x:row>
    <x:row r="12" ht="21" customHeight="1">
      <x:c r="A12" s="751" t="str">
        <x:v>ETH</x:v>
      </x:c>
      <x:c r="B12" s="751" t="str">
        <x:v>Ethiopia</x:v>
      </x:c>
      <x:c r="C12" s="752" t="n">
        <x:v>2020</x:v>
      </x:c>
      <x:c r="D12" s="753" t="n">
        <x:v>820</x:v>
      </x:c>
      <x:c r="E12" s="753" t="n">
        <x:v>2476.35</x:v>
      </x:c>
      <x:c r="F12" s="753"/>
      <x:c r="G12" s="753" t="n">
        <x:f>IF(A12="CHN",F12,E12)</x:f>
        <x:v>2476.35</x:v>
      </x:c>
      <x:c r="H12" s="752" t="n">
        <x:v>118918000</x:v>
      </x:c>
      <x:c r="I12" s="752" t="str">
        <x:v>WDI mirror</x:v>
      </x:c>
      <x:c r="J12" s="752" t="str">
        <x:v>A-ETH</x:v>
      </x:c>
      <x:c r="K12" s="751" t="str">
        <x:v>P-ETH</x:v>
      </x:c>
      <x:c r="L12" s="751"/>
      <x:c r="M12" s="751" t="str">
        <x:v>N-ETH</x:v>
      </x:c>
      <x:c r="N12" s="754" t="n">
        <x:v>1</x:v>
      </x:c>
      <x:c r="O12" s="754" t="n">
        <x:v>1</x:v>
      </x:c>
      <x:c r="P12" s="754" t="n">
        <x:v>1</x:v>
      </x:c>
      <x:c r="Q12" s="751" t="n">
        <x:f>IF(AND(ISNUMBER(D12),ISNUMBER(H12)),1,0)</x:f>
        <x:v>1</x:v>
      </x:c>
      <x:c r="R12" s="751" t="n">
        <x:f>IF(AND(ISNUMBER(G12),ISNUMBER(H12)),1,0)</x:f>
        <x:v>1</x:v>
      </x:c>
      <x:c r="S12" s="752" t="n">
        <x:f>IF(Q12=1,D12*H12,"")</x:f>
        <x:v>97512760000</x:v>
      </x:c>
      <x:c r="T12" s="752" t="n">
        <x:f>IF(R12=1,G12*H12,"")</x:f>
        <x:v>294482589300</x:v>
      </x:c>
      <x:c r="U12" s="776" t="str">
        <x:v>https://economy.statizoid.com/stat/gni-per-capita-atlas-method-current-us/ethiopia.json</x:v>
      </x:c>
      <x:c r="V12" s="776" t="str">
        <x:v>https://economy.statizoid.com/stat/gni-per-capita-ppp-constant-2021-international/ethiopia.json</x:v>
      </x:c>
      <x:c r="W12" s="776" t="str">
        <x:v>https://climate.statizoid.com/stat/population-total/ethiopia.json</x:v>
      </x:c>
    </x:row>
    <x:row r="13" ht="21" customHeight="1">
      <x:c r="A13" s="751" t="str">
        <x:v>ETH</x:v>
      </x:c>
      <x:c r="B13" s="751" t="str">
        <x:v>Ethiopia</x:v>
      </x:c>
      <x:c r="C13" s="752" t="n">
        <x:v>2021</x:v>
      </x:c>
      <x:c r="D13" s="753" t="n">
        <x:v>880</x:v>
      </x:c>
      <x:c r="E13" s="753" t="n">
        <x:v>2575.07</x:v>
      </x:c>
      <x:c r="F13" s="753"/>
      <x:c r="G13" s="753" t="n">
        <x:f>IF(A13="CHN",F13,E13)</x:f>
        <x:v>2575.07</x:v>
      </x:c>
      <x:c r="H13" s="752" t="n">
        <x:v>122139000</x:v>
      </x:c>
      <x:c r="I13" s="752" t="str">
        <x:v>WDI mirror</x:v>
      </x:c>
      <x:c r="J13" s="752" t="str">
        <x:v>A-ETH</x:v>
      </x:c>
      <x:c r="K13" s="751" t="str">
        <x:v>P-ETH</x:v>
      </x:c>
      <x:c r="L13" s="751"/>
      <x:c r="M13" s="751" t="str">
        <x:v>N-ETH</x:v>
      </x:c>
      <x:c r="N13" s="754" t="n">
        <x:v>1</x:v>
      </x:c>
      <x:c r="O13" s="754" t="n">
        <x:v>1</x:v>
      </x:c>
      <x:c r="P13" s="754" t="n">
        <x:v>1</x:v>
      </x:c>
      <x:c r="Q13" s="751" t="n">
        <x:f>IF(AND(ISNUMBER(D13),ISNUMBER(H13)),1,0)</x:f>
        <x:v>1</x:v>
      </x:c>
      <x:c r="R13" s="751" t="n">
        <x:f>IF(AND(ISNUMBER(G13),ISNUMBER(H13)),1,0)</x:f>
        <x:v>1</x:v>
      </x:c>
      <x:c r="S13" s="752" t="n">
        <x:f>IF(Q13=1,D13*H13,"")</x:f>
        <x:v>107482320000</x:v>
      </x:c>
      <x:c r="T13" s="752" t="n">
        <x:f>IF(R13=1,G13*H13,"")</x:f>
        <x:v>314516474730</x:v>
      </x:c>
      <x:c r="U13" s="776" t="str">
        <x:v>https://economy.statizoid.com/stat/gni-per-capita-atlas-method-current-us/ethiopia.json</x:v>
      </x:c>
      <x:c r="V13" s="776" t="str">
        <x:v>https://economy.statizoid.com/stat/gni-per-capita-ppp-constant-2021-international/ethiopia.json</x:v>
      </x:c>
      <x:c r="W13" s="776" t="str">
        <x:v>https://climate.statizoid.com/stat/population-total/ethiopia.json</x:v>
      </x:c>
    </x:row>
    <x:row r="14" ht="21" customHeight="1">
      <x:c r="A14" s="751" t="str">
        <x:v>ETH</x:v>
      </x:c>
      <x:c r="B14" s="751" t="str">
        <x:v>Ethiopia</x:v>
      </x:c>
      <x:c r="C14" s="752" t="n">
        <x:v>2022</x:v>
      </x:c>
      <x:c r="D14" s="753" t="n">
        <x:v>960</x:v>
      </x:c>
      <x:c r="E14" s="753" t="n">
        <x:v>2633.07</x:v>
      </x:c>
      <x:c r="F14" s="753"/>
      <x:c r="G14" s="753" t="n">
        <x:f>IF(A14="CHN",F14,E14)</x:f>
        <x:v>2633.07</x:v>
      </x:c>
      <x:c r="H14" s="752" t="n">
        <x:v>125384000</x:v>
      </x:c>
      <x:c r="I14" s="752" t="str">
        <x:v>WDI mirror</x:v>
      </x:c>
      <x:c r="J14" s="752" t="str">
        <x:v>A-ETH</x:v>
      </x:c>
      <x:c r="K14" s="751" t="str">
        <x:v>P-ETH</x:v>
      </x:c>
      <x:c r="L14" s="751"/>
      <x:c r="M14" s="751" t="str">
        <x:v>N-ETH</x:v>
      </x:c>
      <x:c r="N14" s="754" t="n">
        <x:v>1</x:v>
      </x:c>
      <x:c r="O14" s="754" t="n">
        <x:v>1</x:v>
      </x:c>
      <x:c r="P14" s="754" t="n">
        <x:v>1</x:v>
      </x:c>
      <x:c r="Q14" s="751" t="n">
        <x:f>IF(AND(ISNUMBER(D14),ISNUMBER(H14)),1,0)</x:f>
        <x:v>1</x:v>
      </x:c>
      <x:c r="R14" s="751" t="n">
        <x:f>IF(AND(ISNUMBER(G14),ISNUMBER(H14)),1,0)</x:f>
        <x:v>1</x:v>
      </x:c>
      <x:c r="S14" s="752" t="n">
        <x:f>IF(Q14=1,D14*H14,"")</x:f>
        <x:v>120368640000</x:v>
      </x:c>
      <x:c r="T14" s="752" t="n">
        <x:f>IF(R14=1,G14*H14,"")</x:f>
        <x:v>330144848880</x:v>
      </x:c>
      <x:c r="U14" s="776" t="str">
        <x:v>https://economy.statizoid.com/stat/gni-per-capita-atlas-method-current-us/ethiopia.json</x:v>
      </x:c>
      <x:c r="V14" s="776" t="str">
        <x:v>https://economy.statizoid.com/stat/gni-per-capita-ppp-constant-2021-international/ethiopia.json</x:v>
      </x:c>
      <x:c r="W14" s="776" t="str">
        <x:v>https://climate.statizoid.com/stat/population-total/ethiopia.json</x:v>
      </x:c>
    </x:row>
    <x:row r="15" ht="21" customHeight="1">
      <x:c r="A15" s="751" t="str">
        <x:v>ETH</x:v>
      </x:c>
      <x:c r="B15" s="751" t="str">
        <x:v>Ethiopia</x:v>
      </x:c>
      <x:c r="C15" s="752" t="n">
        <x:v>2023</x:v>
      </x:c>
      <x:c r="D15" s="753" t="n">
        <x:v>1030</x:v>
      </x:c>
      <x:c r="E15" s="753" t="n">
        <x:v>2771.84</x:v>
      </x:c>
      <x:c r="F15" s="753"/>
      <x:c r="G15" s="753" t="n">
        <x:f>IF(A15="CHN",F15,E15)</x:f>
        <x:v>2771.84</x:v>
      </x:c>
      <x:c r="H15" s="752" t="n">
        <x:v>128692000</x:v>
      </x:c>
      <x:c r="I15" s="752" t="str">
        <x:v>WDI mirror</x:v>
      </x:c>
      <x:c r="J15" s="752" t="str">
        <x:v>A-ETH</x:v>
      </x:c>
      <x:c r="K15" s="751" t="str">
        <x:v>P-ETH</x:v>
      </x:c>
      <x:c r="L15" s="751"/>
      <x:c r="M15" s="751" t="str">
        <x:v>N-ETH</x:v>
      </x:c>
      <x:c r="N15" s="754" t="n">
        <x:v>1</x:v>
      </x:c>
      <x:c r="O15" s="754" t="n">
        <x:v>1</x:v>
      </x:c>
      <x:c r="P15" s="754" t="n">
        <x:v>1</x:v>
      </x:c>
      <x:c r="Q15" s="751" t="n">
        <x:f>IF(AND(ISNUMBER(D15),ISNUMBER(H15)),1,0)</x:f>
        <x:v>1</x:v>
      </x:c>
      <x:c r="R15" s="751" t="n">
        <x:f>IF(AND(ISNUMBER(G15),ISNUMBER(H15)),1,0)</x:f>
        <x:v>1</x:v>
      </x:c>
      <x:c r="S15" s="752" t="n">
        <x:f>IF(Q15=1,D15*H15,"")</x:f>
        <x:v>132552760000</x:v>
      </x:c>
      <x:c r="T15" s="752" t="n">
        <x:f>IF(R15=1,G15*H15,"")</x:f>
        <x:v>356713633280</x:v>
      </x:c>
      <x:c r="U15" s="776" t="str">
        <x:v>https://economy.statizoid.com/stat/gni-per-capita-atlas-method-current-us/ethiopia.json</x:v>
      </x:c>
      <x:c r="V15" s="776" t="str">
        <x:v>https://economy.statizoid.com/stat/gni-per-capita-ppp-constant-2021-international/ethiopia.json</x:v>
      </x:c>
      <x:c r="W15" s="776" t="str">
        <x:v>https://climate.statizoid.com/stat/population-total/ethiopia.json</x:v>
      </x:c>
    </x:row>
    <x:row r="16" ht="21" customHeight="1">
      <x:c r="A16" s="750" t="str">
        <x:v>CHN</x:v>
      </x:c>
      <x:c r="B16" s="750" t="str">
        <x:v>China</x:v>
      </x:c>
      <x:c r="C16" s="755" t="n">
        <x:v>2013</x:v>
      </x:c>
      <x:c r="D16" s="756" t="n">
        <x:v>6860</x:v>
      </x:c>
      <x:c r="E16" s="756"/>
      <x:c r="F16" s="777" t="n">
        <x:v>12724.8</x:v>
      </x:c>
      <x:c r="G16" s="777" t="n">
        <x:f>IF(A16="CHN",F16,E16)</x:f>
        <x:v>12724.8</x:v>
      </x:c>
      <x:c r="H16" s="755" t="n">
        <x:v>1363240000</x:v>
      </x:c>
      <x:c r="I16" s="755" t="str">
        <x:v>UNDP copy [1]</x:v>
      </x:c>
      <x:c r="J16" s="755" t="str">
        <x:v>A-CHN</x:v>
      </x:c>
      <x:c r="K16" s="750"/>
      <x:c r="L16" s="750" t="str">
        <x:v>U-CHN</x:v>
      </x:c>
      <x:c r="M16" s="750" t="str">
        <x:v>N-CHN</x:v>
      </x:c>
      <x:c r="N16" s="758" t="n">
        <x:v>1</x:v>
      </x:c>
      <x:c r="O16" s="758" t="n">
        <x:v>0</x:v>
      </x:c>
      <x:c r="P16" s="758" t="n">
        <x:v>0</x:v>
      </x:c>
      <x:c r="Q16" s="750" t="n">
        <x:f>IF(AND(ISNUMBER(D16),ISNUMBER(H16)),1,0)</x:f>
        <x:v>1</x:v>
      </x:c>
      <x:c r="R16" s="750" t="n">
        <x:f>IF(AND(ISNUMBER(G16),ISNUMBER(H16)),1,0)</x:f>
        <x:v>1</x:v>
      </x:c>
      <x:c r="S16" s="755" t="n">
        <x:f>IF(Q16=1,D16*H16,"")</x:f>
        <x:v>9351826400000</x:v>
      </x:c>
      <x:c r="T16" s="755" t="n">
        <x:f>IF(R16=1,G16*H16,"")</x:f>
        <x:v>17346956351999.998</x:v>
      </x:c>
      <x:c r="U16" s="776" t="str">
        <x:v>https://economy.statizoid.com/stat/gni-per-capita-atlas-method-current-us/china.json</x:v>
      </x:c>
      <x:c r="V16" s="776" t="str">
        <x:v>https://www.scribd.com/document/975856045/Copy-of-Mean-Years-of-Schooling-Years</x:v>
      </x:c>
      <x:c r="W16" s="776" t="str">
        <x:v>https://climate.statizoid.com/stat/population-total/china.json</x:v>
      </x:c>
    </x:row>
    <x:row r="17" ht="21" customHeight="1">
      <x:c r="A17" s="750" t="str">
        <x:v>CHN</x:v>
      </x:c>
      <x:c r="B17" s="750" t="str">
        <x:v>China</x:v>
      </x:c>
      <x:c r="C17" s="755" t="n">
        <x:v>2014</x:v>
      </x:c>
      <x:c r="D17" s="756" t="n">
        <x:v>7600</x:v>
      </x:c>
      <x:c r="E17" s="756"/>
      <x:c r="F17" s="777" t="n">
        <x:v>13714.13</x:v>
      </x:c>
      <x:c r="G17" s="777" t="n">
        <x:f>IF(A17="CHN",F17,E17)</x:f>
        <x:v>13714.13</x:v>
      </x:c>
      <x:c r="H17" s="755" t="n">
        <x:v>1371860000</x:v>
      </x:c>
      <x:c r="I17" s="755" t="str">
        <x:v>UNDP copy [1]</x:v>
      </x:c>
      <x:c r="J17" s="755" t="str">
        <x:v>A-CHN</x:v>
      </x:c>
      <x:c r="K17" s="750"/>
      <x:c r="L17" s="750" t="str">
        <x:v>U-CHN</x:v>
      </x:c>
      <x:c r="M17" s="750" t="str">
        <x:v>N-CHN</x:v>
      </x:c>
      <x:c r="N17" s="758" t="n">
        <x:v>1</x:v>
      </x:c>
      <x:c r="O17" s="758" t="n">
        <x:v>0</x:v>
      </x:c>
      <x:c r="P17" s="758" t="n">
        <x:v>0</x:v>
      </x:c>
      <x:c r="Q17" s="750" t="n">
        <x:f>IF(AND(ISNUMBER(D17),ISNUMBER(H17)),1,0)</x:f>
        <x:v>1</x:v>
      </x:c>
      <x:c r="R17" s="750" t="n">
        <x:f>IF(AND(ISNUMBER(G17),ISNUMBER(H17)),1,0)</x:f>
        <x:v>1</x:v>
      </x:c>
      <x:c r="S17" s="755" t="n">
        <x:f>IF(Q17=1,D17*H17,"")</x:f>
        <x:v>10426136000000</x:v>
      </x:c>
      <x:c r="T17" s="755" t="n">
        <x:f>IF(R17=1,G17*H17,"")</x:f>
        <x:v>18813866381800</x:v>
      </x:c>
      <x:c r="U17" s="776" t="str">
        <x:v>https://economy.statizoid.com/stat/gni-per-capita-atlas-method-current-us/china.json</x:v>
      </x:c>
      <x:c r="V17" s="776" t="str">
        <x:v>https://www.scribd.com/document/975856045/Copy-of-Mean-Years-of-Schooling-Years</x:v>
      </x:c>
      <x:c r="W17" s="776" t="str">
        <x:v>https://climate.statizoid.com/stat/population-total/china.json</x:v>
      </x:c>
    </x:row>
    <x:row r="18" ht="21" customHeight="1">
      <x:c r="A18" s="750" t="str">
        <x:v>CHN</x:v>
      </x:c>
      <x:c r="B18" s="750" t="str">
        <x:v>China</x:v>
      </x:c>
      <x:c r="C18" s="755" t="n">
        <x:v>2015</x:v>
      </x:c>
      <x:c r="D18" s="756" t="n">
        <x:v>8040</x:v>
      </x:c>
      <x:c r="E18" s="756"/>
      <x:c r="F18" s="777" t="n">
        <x:v>14505.2</x:v>
      </x:c>
      <x:c r="G18" s="777" t="n">
        <x:f>IF(A18="CHN",F18,E18)</x:f>
        <x:v>14505.2</x:v>
      </x:c>
      <x:c r="H18" s="755" t="n">
        <x:v>1379860000</x:v>
      </x:c>
      <x:c r="I18" s="755" t="str">
        <x:v>UNDP copy [1]</x:v>
      </x:c>
      <x:c r="J18" s="755" t="str">
        <x:v>A-CHN</x:v>
      </x:c>
      <x:c r="K18" s="750"/>
      <x:c r="L18" s="750" t="str">
        <x:v>U-CHN</x:v>
      </x:c>
      <x:c r="M18" s="750" t="str">
        <x:v>N-CHN</x:v>
      </x:c>
      <x:c r="N18" s="758" t="n">
        <x:v>1</x:v>
      </x:c>
      <x:c r="O18" s="758" t="n">
        <x:v>0</x:v>
      </x:c>
      <x:c r="P18" s="758" t="n">
        <x:v>0</x:v>
      </x:c>
      <x:c r="Q18" s="750" t="n">
        <x:f>IF(AND(ISNUMBER(D18),ISNUMBER(H18)),1,0)</x:f>
        <x:v>1</x:v>
      </x:c>
      <x:c r="R18" s="750" t="n">
        <x:f>IF(AND(ISNUMBER(G18),ISNUMBER(H18)),1,0)</x:f>
        <x:v>1</x:v>
      </x:c>
      <x:c r="S18" s="755" t="n">
        <x:f>IF(Q18=1,D18*H18,"")</x:f>
        <x:v>11094074400000</x:v>
      </x:c>
      <x:c r="T18" s="755" t="n">
        <x:f>IF(R18=1,G18*H18,"")</x:f>
        <x:v>20015145272000</x:v>
      </x:c>
      <x:c r="U18" s="776" t="str">
        <x:v>https://economy.statizoid.com/stat/gni-per-capita-atlas-method-current-us/china.json</x:v>
      </x:c>
      <x:c r="V18" s="776" t="str">
        <x:v>https://www.scribd.com/document/975856045/Copy-of-Mean-Years-of-Schooling-Years</x:v>
      </x:c>
      <x:c r="W18" s="776" t="str">
        <x:v>https://climate.statizoid.com/stat/population-total/china.json</x:v>
      </x:c>
    </x:row>
    <x:row r="19" ht="21" customHeight="1">
      <x:c r="A19" s="750" t="str">
        <x:v>CHN</x:v>
      </x:c>
      <x:c r="B19" s="750" t="str">
        <x:v>China</x:v>
      </x:c>
      <x:c r="C19" s="750" t="n">
        <x:v>2016</x:v>
      </x:c>
      <x:c r="D19" s="756" t="n">
        <x:v>8360</x:v>
      </x:c>
      <x:c r="E19" s="756"/>
      <x:c r="F19" s="777" t="n">
        <x:v>15406.84</x:v>
      </x:c>
      <x:c r="G19" s="777" t="n">
        <x:f>IF(A19="CHN",F19,E19)</x:f>
        <x:v>15406.84</x:v>
      </x:c>
      <x:c r="H19" s="755" t="n">
        <x:v>1387790000</x:v>
      </x:c>
      <x:c r="I19" s="750" t="str">
        <x:v>UNDP copy [1]</x:v>
      </x:c>
      <x:c r="J19" s="750" t="str">
        <x:v>A-CHN</x:v>
      </x:c>
      <x:c r="K19" s="750"/>
      <x:c r="L19" s="750" t="str">
        <x:v>U-CHN</x:v>
      </x:c>
      <x:c r="M19" s="750" t="str">
        <x:v>N-CHN</x:v>
      </x:c>
      <x:c r="N19" s="750" t="n">
        <x:v>1</x:v>
      </x:c>
      <x:c r="O19" s="750" t="n">
        <x:v>0</x:v>
      </x:c>
      <x:c r="P19" s="750" t="n">
        <x:v>0</x:v>
      </x:c>
      <x:c r="Q19" s="750" t="n">
        <x:f>IF(AND(ISNUMBER(D19),ISNUMBER(H19)),1,0)</x:f>
        <x:v>1</x:v>
      </x:c>
      <x:c r="R19" s="750" t="n">
        <x:f>IF(AND(ISNUMBER(G19),ISNUMBER(H19)),1,0)</x:f>
        <x:v>1</x:v>
      </x:c>
      <x:c r="S19" s="755" t="n">
        <x:f>IF(Q19=1,D19*H19,"")</x:f>
        <x:v>11601924400000</x:v>
      </x:c>
      <x:c r="T19" s="755" t="n">
        <x:f>IF(R19=1,G19*H19,"")</x:f>
        <x:v>21381458483600</x:v>
      </x:c>
      <x:c r="U19" s="776" t="str">
        <x:v>https://economy.statizoid.com/stat/gni-per-capita-atlas-method-current-us/china.json</x:v>
      </x:c>
      <x:c r="V19" s="776" t="str">
        <x:v>https://www.scribd.com/document/975856045/Copy-of-Mean-Years-of-Schooling-Years</x:v>
      </x:c>
      <x:c r="W19" s="776" t="str">
        <x:v>https://climate.statizoid.com/stat/population-total/china.json</x:v>
      </x:c>
    </x:row>
    <x:row r="20" ht="21" customHeight="1">
      <x:c r="A20" s="750" t="str">
        <x:v>CHN</x:v>
      </x:c>
      <x:c r="B20" s="750" t="str">
        <x:v>China</x:v>
      </x:c>
      <x:c r="C20" s="750" t="n">
        <x:v>2017</x:v>
      </x:c>
      <x:c r="D20" s="756" t="n">
        <x:v>8830</x:v>
      </x:c>
      <x:c r="E20" s="756"/>
      <x:c r="F20" s="777" t="n">
        <x:v>16439.19</x:v>
      </x:c>
      <x:c r="G20" s="777" t="n">
        <x:f>IF(A20="CHN",F20,E20)</x:f>
        <x:v>16439.19</x:v>
      </x:c>
      <x:c r="H20" s="755" t="n">
        <x:v>1396220000</x:v>
      </x:c>
      <x:c r="I20" s="750" t="str">
        <x:v>UNDP copy [1]</x:v>
      </x:c>
      <x:c r="J20" s="750" t="str">
        <x:v>A-CHN</x:v>
      </x:c>
      <x:c r="K20" s="750"/>
      <x:c r="L20" s="750" t="str">
        <x:v>U-CHN</x:v>
      </x:c>
      <x:c r="M20" s="750" t="str">
        <x:v>N-CHN</x:v>
      </x:c>
      <x:c r="N20" s="750" t="n">
        <x:v>1</x:v>
      </x:c>
      <x:c r="O20" s="750" t="n">
        <x:v>0</x:v>
      </x:c>
      <x:c r="P20" s="750" t="n">
        <x:v>0</x:v>
      </x:c>
      <x:c r="Q20" s="750" t="n">
        <x:f>IF(AND(ISNUMBER(D20),ISNUMBER(H20)),1,0)</x:f>
        <x:v>1</x:v>
      </x:c>
      <x:c r="R20" s="750" t="n">
        <x:f>IF(AND(ISNUMBER(G20),ISNUMBER(H20)),1,0)</x:f>
        <x:v>1</x:v>
      </x:c>
      <x:c r="S20" s="755" t="n">
        <x:f>IF(Q20=1,D20*H20,"")</x:f>
        <x:v>12328622600000</x:v>
      </x:c>
      <x:c r="T20" s="755" t="n">
        <x:f>IF(R20=1,G20*H20,"")</x:f>
        <x:v>22952725861800</x:v>
      </x:c>
      <x:c r="U20" s="776" t="str">
        <x:v>https://economy.statizoid.com/stat/gni-per-capita-atlas-method-current-us/china.json</x:v>
      </x:c>
      <x:c r="V20" s="776" t="str">
        <x:v>https://www.scribd.com/document/975856045/Copy-of-Mean-Years-of-Schooling-Years</x:v>
      </x:c>
      <x:c r="W20" s="776" t="str">
        <x:v>https://climate.statizoid.com/stat/population-total/china.json</x:v>
      </x:c>
    </x:row>
    <x:row r="21" ht="21" customHeight="1">
      <x:c r="A21" s="759" t="str">
        <x:v>CHN</x:v>
      </x:c>
      <x:c r="B21" s="759" t="str">
        <x:v>China</x:v>
      </x:c>
      <x:c r="C21" s="759" t="n">
        <x:v>2018</x:v>
      </x:c>
      <x:c r="D21" s="760" t="n">
        <x:v>9720</x:v>
      </x:c>
      <x:c r="E21" s="756"/>
      <x:c r="F21" s="777" t="n">
        <x:v>17412.54</x:v>
      </x:c>
      <x:c r="G21" s="777" t="n">
        <x:f>IF(A21="CHN",F21,E21)</x:f>
        <x:v>17412.54</x:v>
      </x:c>
      <x:c r="H21" s="755" t="n">
        <x:v>1402760000</x:v>
      </x:c>
      <x:c r="I21" s="750" t="str">
        <x:v>UNDP copy [1]</x:v>
      </x:c>
      <x:c r="J21" s="750" t="str">
        <x:v>A-CHN</x:v>
      </x:c>
      <x:c r="K21" s="750"/>
      <x:c r="L21" s="750" t="str">
        <x:v>U-CHN</x:v>
      </x:c>
      <x:c r="M21" s="750" t="str">
        <x:v>N-CHN</x:v>
      </x:c>
      <x:c r="N21" s="750" t="n">
        <x:v>1</x:v>
      </x:c>
      <x:c r="O21" s="750" t="n">
        <x:v>0</x:v>
      </x:c>
      <x:c r="P21" s="750" t="n">
        <x:v>0</x:v>
      </x:c>
      <x:c r="Q21" s="750" t="n">
        <x:f>IF(AND(ISNUMBER(D21),ISNUMBER(H21)),1,0)</x:f>
        <x:v>1</x:v>
      </x:c>
      <x:c r="R21" s="750" t="n">
        <x:f>IF(AND(ISNUMBER(G21),ISNUMBER(H21)),1,0)</x:f>
        <x:v>1</x:v>
      </x:c>
      <x:c r="S21" s="755" t="n">
        <x:f>IF(Q21=1,D21*H21,"")</x:f>
        <x:v>13634827200000</x:v>
      </x:c>
      <x:c r="T21" s="755" t="n">
        <x:f>IF(R21=1,G21*H21,"")</x:f>
        <x:v>24425614610400</x:v>
      </x:c>
      <x:c r="U21" s="776" t="str">
        <x:v>https://economy.statizoid.com/stat/gni-per-capita-atlas-method-current-us/china.json</x:v>
      </x:c>
      <x:c r="V21" s="776" t="str">
        <x:v>https://www.scribd.com/document/975856045/Copy-of-Mean-Years-of-Schooling-Years</x:v>
      </x:c>
      <x:c r="W21" s="776" t="str">
        <x:v>https://climate.statizoid.com/stat/population-total/china.json</x:v>
      </x:c>
    </x:row>
    <x:row r="22" ht="21" customHeight="1">
      <x:c r="A22" s="758" t="str">
        <x:v>CHN</x:v>
      </x:c>
      <x:c r="B22" s="761" t="str">
        <x:v>China</x:v>
      </x:c>
      <x:c r="C22" s="750" t="n">
        <x:v>2019</x:v>
      </x:c>
      <x:c r="D22" s="756" t="n">
        <x:v>10510</x:v>
      </x:c>
      <x:c r="E22" s="756"/>
      <x:c r="F22" s="777" t="n">
        <x:v>18413.62</x:v>
      </x:c>
      <x:c r="G22" s="777" t="n">
        <x:f>IF(A22="CHN",F22,E22)</x:f>
        <x:v>18413.62</x:v>
      </x:c>
      <x:c r="H22" s="755" t="n">
        <x:v>1407750000</x:v>
      </x:c>
      <x:c r="I22" s="750" t="str">
        <x:v>UNDP copy [1]</x:v>
      </x:c>
      <x:c r="J22" s="750" t="str">
        <x:v>A-CHN</x:v>
      </x:c>
      <x:c r="K22" s="750"/>
      <x:c r="L22" s="750" t="str">
        <x:v>U-CHN</x:v>
      </x:c>
      <x:c r="M22" s="750" t="str">
        <x:v>N-CHN</x:v>
      </x:c>
      <x:c r="N22" s="750" t="n">
        <x:v>1</x:v>
      </x:c>
      <x:c r="O22" s="750" t="n">
        <x:v>0</x:v>
      </x:c>
      <x:c r="P22" s="750" t="n">
        <x:v>0</x:v>
      </x:c>
      <x:c r="Q22" s="750" t="n">
        <x:f>IF(AND(ISNUMBER(D22),ISNUMBER(H22)),1,0)</x:f>
        <x:v>1</x:v>
      </x:c>
      <x:c r="R22" s="750" t="n">
        <x:f>IF(AND(ISNUMBER(G22),ISNUMBER(H22)),1,0)</x:f>
        <x:v>1</x:v>
      </x:c>
      <x:c r="S22" s="755" t="n">
        <x:f>IF(Q22=1,D22*H22,"")</x:f>
        <x:v>14795452500000</x:v>
      </x:c>
      <x:c r="T22" s="755" t="n">
        <x:f>IF(R22=1,G22*H22,"")</x:f>
        <x:v>25921773555000</x:v>
      </x:c>
      <x:c r="U22" s="776" t="str">
        <x:v>https://economy.statizoid.com/stat/gni-per-capita-atlas-method-current-us/china.json</x:v>
      </x:c>
      <x:c r="V22" s="776" t="str">
        <x:v>https://www.scribd.com/document/975856045/Copy-of-Mean-Years-of-Schooling-Years</x:v>
      </x:c>
      <x:c r="W22" s="776" t="str">
        <x:v>https://climate.statizoid.com/stat/population-total/china.json</x:v>
      </x:c>
    </x:row>
    <x:row r="23" ht="21" customHeight="1">
      <x:c r="A23" s="758" t="str">
        <x:v>CHN</x:v>
      </x:c>
      <x:c r="B23" s="761" t="str">
        <x:v>China</x:v>
      </x:c>
      <x:c r="C23" s="750" t="n">
        <x:v>2020</x:v>
      </x:c>
      <x:c r="D23" s="756" t="n">
        <x:v>10740</x:v>
      </x:c>
      <x:c r="E23" s="756"/>
      <x:c r="F23" s="777" t="n">
        <x:v>18683.02</x:v>
      </x:c>
      <x:c r="G23" s="777" t="n">
        <x:f>IF(A23="CHN",F23,E23)</x:f>
        <x:v>18683.02</x:v>
      </x:c>
      <x:c r="H23" s="755" t="n">
        <x:v>1411100000</x:v>
      </x:c>
      <x:c r="I23" s="750" t="str">
        <x:v>UNDP copy [1]</x:v>
      </x:c>
      <x:c r="J23" s="750" t="str">
        <x:v>A-CHN</x:v>
      </x:c>
      <x:c r="K23" s="750"/>
      <x:c r="L23" s="750" t="str">
        <x:v>U-CHN</x:v>
      </x:c>
      <x:c r="M23" s="750" t="str">
        <x:v>N-CHN</x:v>
      </x:c>
      <x:c r="N23" s="750" t="n">
        <x:v>1</x:v>
      </x:c>
      <x:c r="O23" s="750" t="n">
        <x:v>0</x:v>
      </x:c>
      <x:c r="P23" s="750" t="n">
        <x:v>0</x:v>
      </x:c>
      <x:c r="Q23" s="750" t="n">
        <x:f>IF(AND(ISNUMBER(D23),ISNUMBER(H23)),1,0)</x:f>
        <x:v>1</x:v>
      </x:c>
      <x:c r="R23" s="750" t="n">
        <x:f>IF(AND(ISNUMBER(G23),ISNUMBER(H23)),1,0)</x:f>
        <x:v>1</x:v>
      </x:c>
      <x:c r="S23" s="755" t="n">
        <x:f>IF(Q23=1,D23*H23,"")</x:f>
        <x:v>15155214000000</x:v>
      </x:c>
      <x:c r="T23" s="755" t="n">
        <x:f>IF(R23=1,G23*H23,"")</x:f>
        <x:v>26363609522000</x:v>
      </x:c>
      <x:c r="U23" s="776" t="str">
        <x:v>https://economy.statizoid.com/stat/gni-per-capita-atlas-method-current-us/china.json</x:v>
      </x:c>
      <x:c r="V23" s="776" t="str">
        <x:v>https://www.scribd.com/document/975856045/Copy-of-Mean-Years-of-Schooling-Years</x:v>
      </x:c>
      <x:c r="W23" s="776" t="str">
        <x:v>https://climate.statizoid.com/stat/population-total/china.json</x:v>
      </x:c>
    </x:row>
    <x:row r="24" ht="21" customHeight="1">
      <x:c r="A24" s="758" t="str">
        <x:v>CHN</x:v>
      </x:c>
      <x:c r="B24" s="761" t="str">
        <x:v>China</x:v>
      </x:c>
      <x:c r="C24" s="750" t="n">
        <x:v>2021</x:v>
      </x:c>
      <x:c r="D24" s="756" t="n">
        <x:v>12220</x:v>
      </x:c>
      <x:c r="E24" s="756"/>
      <x:c r="F24" s="777" t="n">
        <x:v>20264.57</x:v>
      </x:c>
      <x:c r="G24" s="777" t="n">
        <x:f>IF(A24="CHN",F24,E24)</x:f>
        <x:v>20264.57</x:v>
      </x:c>
      <x:c r="H24" s="755" t="n">
        <x:v>1412360000</x:v>
      </x:c>
      <x:c r="I24" s="750" t="str">
        <x:v>UNDP copy [1]</x:v>
      </x:c>
      <x:c r="J24" s="750" t="str">
        <x:v>A-CHN</x:v>
      </x:c>
      <x:c r="K24" s="750"/>
      <x:c r="L24" s="750" t="str">
        <x:v>U-CHN</x:v>
      </x:c>
      <x:c r="M24" s="750" t="str">
        <x:v>N-CHN</x:v>
      </x:c>
      <x:c r="N24" s="750" t="n">
        <x:v>1</x:v>
      </x:c>
      <x:c r="O24" s="750" t="n">
        <x:v>0</x:v>
      </x:c>
      <x:c r="P24" s="750" t="n">
        <x:v>0</x:v>
      </x:c>
      <x:c r="Q24" s="750" t="n">
        <x:f>IF(AND(ISNUMBER(D24),ISNUMBER(H24)),1,0)</x:f>
        <x:v>1</x:v>
      </x:c>
      <x:c r="R24" s="750" t="n">
        <x:f>IF(AND(ISNUMBER(G24),ISNUMBER(H24)),1,0)</x:f>
        <x:v>1</x:v>
      </x:c>
      <x:c r="S24" s="755" t="n">
        <x:f>IF(Q24=1,D24*H24,"")</x:f>
        <x:v>17259039200000</x:v>
      </x:c>
      <x:c r="T24" s="755" t="n">
        <x:f>IF(R24=1,G24*H24,"")</x:f>
        <x:v>28620868085200</x:v>
      </x:c>
      <x:c r="U24" s="776" t="str">
        <x:v>https://economy.statizoid.com/stat/gni-per-capita-atlas-method-current-us/china.json</x:v>
      </x:c>
      <x:c r="V24" s="776" t="str">
        <x:v>https://www.scribd.com/document/975856045/Copy-of-Mean-Years-of-Schooling-Years</x:v>
      </x:c>
      <x:c r="W24" s="776" t="str">
        <x:v>https://climate.statizoid.com/stat/population-total/china.json</x:v>
      </x:c>
    </x:row>
    <x:row r="25" ht="21" customHeight="1">
      <x:c r="A25" s="758" t="str">
        <x:v>CHN</x:v>
      </x:c>
      <x:c r="B25" s="761" t="str">
        <x:v>China</x:v>
      </x:c>
      <x:c r="C25" s="750" t="n">
        <x:v>2022</x:v>
      </x:c>
      <x:c r="D25" s="756" t="n">
        <x:v>13170</x:v>
      </x:c>
      <x:c r="E25" s="756"/>
      <x:c r="F25" s="777" t="n">
        <x:v>20888.85</x:v>
      </x:c>
      <x:c r="G25" s="777" t="n">
        <x:f>IF(A25="CHN",F25,E25)</x:f>
        <x:v>20888.85</x:v>
      </x:c>
      <x:c r="H25" s="755" t="n">
        <x:v>1412170000</x:v>
      </x:c>
      <x:c r="I25" s="750" t="str">
        <x:v>UNDP copy [1]</x:v>
      </x:c>
      <x:c r="J25" s="750" t="str">
        <x:v>A-CHN</x:v>
      </x:c>
      <x:c r="K25" s="750"/>
      <x:c r="L25" s="750" t="str">
        <x:v>U-CHN</x:v>
      </x:c>
      <x:c r="M25" s="750" t="str">
        <x:v>N-CHN</x:v>
      </x:c>
      <x:c r="N25" s="750" t="n">
        <x:v>1</x:v>
      </x:c>
      <x:c r="O25" s="750" t="n">
        <x:v>0</x:v>
      </x:c>
      <x:c r="P25" s="750" t="n">
        <x:v>0</x:v>
      </x:c>
      <x:c r="Q25" s="750" t="n">
        <x:f>IF(AND(ISNUMBER(D25),ISNUMBER(H25)),1,0)</x:f>
        <x:v>1</x:v>
      </x:c>
      <x:c r="R25" s="750" t="n">
        <x:f>IF(AND(ISNUMBER(G25),ISNUMBER(H25)),1,0)</x:f>
        <x:v>1</x:v>
      </x:c>
      <x:c r="S25" s="755" t="n">
        <x:f>IF(Q25=1,D25*H25,"")</x:f>
        <x:v>18598278900000</x:v>
      </x:c>
      <x:c r="T25" s="755" t="n">
        <x:f>IF(R25=1,G25*H25,"")</x:f>
        <x:v>29498607304499.996</x:v>
      </x:c>
      <x:c r="U25" s="776" t="str">
        <x:v>https://economy.statizoid.com/stat/gni-per-capita-atlas-method-current-us/china.json</x:v>
      </x:c>
      <x:c r="V25" s="776" t="str">
        <x:v>https://www.scribd.com/document/975856045/Copy-of-Mean-Years-of-Schooling-Years</x:v>
      </x:c>
      <x:c r="W25" s="776" t="str">
        <x:v>https://climate.statizoid.com/stat/population-total/china.json</x:v>
      </x:c>
    </x:row>
    <x:row r="26" ht="21" customHeight="1">
      <x:c r="A26" s="758" t="str">
        <x:v>CHN</x:v>
      </x:c>
      <x:c r="B26" s="761" t="str">
        <x:v>China</x:v>
      </x:c>
      <x:c r="C26" s="750" t="n">
        <x:v>2023</x:v>
      </x:c>
      <x:c r="D26" s="756" t="n">
        <x:v>13750</x:v>
      </x:c>
      <x:c r="E26" s="756"/>
      <x:c r="F26" s="777" t="n">
        <x:v>22029.22</x:v>
      </x:c>
      <x:c r="G26" s="777" t="n">
        <x:f>IF(A26="CHN",F26,E26)</x:f>
        <x:v>22029.22</x:v>
      </x:c>
      <x:c r="H26" s="755" t="n">
        <x:v>1410710000</x:v>
      </x:c>
      <x:c r="I26" s="750" t="str">
        <x:v>UNDP copy [1]</x:v>
      </x:c>
      <x:c r="J26" s="750" t="str">
        <x:v>A-CHN</x:v>
      </x:c>
      <x:c r="K26" s="750"/>
      <x:c r="L26" s="750" t="str">
        <x:v>U-CHN</x:v>
      </x:c>
      <x:c r="M26" s="750" t="str">
        <x:v>N-CHN</x:v>
      </x:c>
      <x:c r="N26" s="750" t="n">
        <x:v>1</x:v>
      </x:c>
      <x:c r="O26" s="750" t="n">
        <x:v>0</x:v>
      </x:c>
      <x:c r="P26" s="750" t="n">
        <x:v>0</x:v>
      </x:c>
      <x:c r="Q26" s="750" t="n">
        <x:f>IF(AND(ISNUMBER(D26),ISNUMBER(H26)),1,0)</x:f>
        <x:v>1</x:v>
      </x:c>
      <x:c r="R26" s="750" t="n">
        <x:f>IF(AND(ISNUMBER(G26),ISNUMBER(H26)),1,0)</x:f>
        <x:v>1</x:v>
      </x:c>
      <x:c r="S26" s="755" t="n">
        <x:f>IF(Q26=1,D26*H26,"")</x:f>
        <x:v>19397262500000</x:v>
      </x:c>
      <x:c r="T26" s="755" t="n">
        <x:f>IF(R26=1,G26*H26,"")</x:f>
        <x:v>31076840946200</x:v>
      </x:c>
      <x:c r="U26" s="776" t="str">
        <x:v>https://economy.statizoid.com/stat/gni-per-capita-atlas-method-current-us/china.json</x:v>
      </x:c>
      <x:c r="V26" s="776" t="str">
        <x:v>https://www.scribd.com/document/975856045/Copy-of-Mean-Years-of-Schooling-Years</x:v>
      </x:c>
      <x:c r="W26" s="776" t="str">
        <x:v>https://climate.statizoid.com/stat/population-total/china.json</x:v>
      </x:c>
    </x:row>
    <x:row r="27" ht="21" customHeight="1">
      <x:c r="A27" s="751" t="str">
        <x:v>IND</x:v>
      </x:c>
      <x:c r="B27" s="751" t="str">
        <x:v>India</x:v>
      </x:c>
      <x:c r="C27" s="751" t="n">
        <x:v>2013</x:v>
      </x:c>
      <x:c r="D27" s="753" t="n">
        <x:v>1500</x:v>
      </x:c>
      <x:c r="E27" s="753" t="n">
        <x:v>5502.39</x:v>
      </x:c>
      <x:c r="F27" s="753"/>
      <x:c r="G27" s="753" t="n">
        <x:f>IF(A27="CHN",F27,E27)</x:f>
        <x:v>5502.39</x:v>
      </x:c>
      <x:c r="H27" s="752" t="n">
        <x:v>1295830000</x:v>
      </x:c>
      <x:c r="I27" s="751" t="str">
        <x:v>WDI mirror</x:v>
      </x:c>
      <x:c r="J27" s="751" t="str">
        <x:v>A-IND</x:v>
      </x:c>
      <x:c r="K27" s="751" t="str">
        <x:v>P-IND</x:v>
      </x:c>
      <x:c r="L27" s="751"/>
      <x:c r="M27" s="751" t="str">
        <x:v>N-IND</x:v>
      </x:c>
      <x:c r="N27" s="751" t="n">
        <x:v>1</x:v>
      </x:c>
      <x:c r="O27" s="751" t="n">
        <x:v>1</x:v>
      </x:c>
      <x:c r="P27" s="751" t="n">
        <x:v>0</x:v>
      </x:c>
      <x:c r="Q27" s="751" t="n">
        <x:f>IF(AND(ISNUMBER(D27),ISNUMBER(H27)),1,0)</x:f>
        <x:v>1</x:v>
      </x:c>
      <x:c r="R27" s="751" t="n">
        <x:f>IF(AND(ISNUMBER(G27),ISNUMBER(H27)),1,0)</x:f>
        <x:v>1</x:v>
      </x:c>
      <x:c r="S27" s="752" t="n">
        <x:f>IF(Q27=1,D27*H27,"")</x:f>
        <x:v>1943745000000</x:v>
      </x:c>
      <x:c r="T27" s="752" t="n">
        <x:f>IF(R27=1,G27*H27,"")</x:f>
        <x:v>7130162033700</x:v>
      </x:c>
      <x:c r="U27" s="776" t="str">
        <x:v>https://economy.statizoid.com/stat/gni-per-capita-atlas-method-current-us/india.json</x:v>
      </x:c>
      <x:c r="V27" s="776" t="str">
        <x:v>https://economy.statizoid.com/stat/gni-per-capita-ppp-constant-2021-international/india.json</x:v>
      </x:c>
      <x:c r="W27" s="776" t="str">
        <x:v>https://climate.statizoid.com/stat/population-total/india.json</x:v>
      </x:c>
    </x:row>
    <x:row r="28" ht="21" customHeight="1">
      <x:c r="A28" s="751" t="str">
        <x:v>IND</x:v>
      </x:c>
      <x:c r="B28" s="751" t="str">
        <x:v>India</x:v>
      </x:c>
      <x:c r="C28" s="751" t="n">
        <x:v>2014</x:v>
      </x:c>
      <x:c r="D28" s="753" t="n">
        <x:v>1540</x:v>
      </x:c>
      <x:c r="E28" s="753" t="n">
        <x:v>5839.83</x:v>
      </x:c>
      <x:c r="F28" s="753"/>
      <x:c r="G28" s="753" t="n">
        <x:f>IF(A28="CHN",F28,E28)</x:f>
        <x:v>5839.83</x:v>
      </x:c>
      <x:c r="H28" s="752" t="n">
        <x:v>1312280000</x:v>
      </x:c>
      <x:c r="I28" s="751" t="str">
        <x:v>WDI mirror</x:v>
      </x:c>
      <x:c r="J28" s="751" t="str">
        <x:v>A-IND</x:v>
      </x:c>
      <x:c r="K28" s="751" t="str">
        <x:v>P-IND</x:v>
      </x:c>
      <x:c r="L28" s="751"/>
      <x:c r="M28" s="751" t="str">
        <x:v>N-IND</x:v>
      </x:c>
      <x:c r="N28" s="751" t="n">
        <x:v>1</x:v>
      </x:c>
      <x:c r="O28" s="751" t="n">
        <x:v>1</x:v>
      </x:c>
      <x:c r="P28" s="751" t="n">
        <x:v>0</x:v>
      </x:c>
      <x:c r="Q28" s="751" t="n">
        <x:f>IF(AND(ISNUMBER(D28),ISNUMBER(H28)),1,0)</x:f>
        <x:v>1</x:v>
      </x:c>
      <x:c r="R28" s="751" t="n">
        <x:f>IF(AND(ISNUMBER(G28),ISNUMBER(H28)),1,0)</x:f>
        <x:v>1</x:v>
      </x:c>
      <x:c r="S28" s="752" t="n">
        <x:f>IF(Q28=1,D28*H28,"")</x:f>
        <x:v>2020911200000</x:v>
      </x:c>
      <x:c r="T28" s="752" t="n">
        <x:f>IF(R28=1,G28*H28,"")</x:f>
        <x:v>7663492112400</x:v>
      </x:c>
      <x:c r="U28" s="776" t="str">
        <x:v>https://economy.statizoid.com/stat/gni-per-capita-atlas-method-current-us/india.json</x:v>
      </x:c>
      <x:c r="V28" s="776" t="str">
        <x:v>https://economy.statizoid.com/stat/gni-per-capita-ppp-constant-2021-international/india.json</x:v>
      </x:c>
      <x:c r="W28" s="776" t="str">
        <x:v>https://climate.statizoid.com/stat/population-total/india.json</x:v>
      </x:c>
    </x:row>
    <x:row r="29" ht="21" customHeight="1">
      <x:c r="A29" s="751" t="str">
        <x:v>IND</x:v>
      </x:c>
      <x:c r="B29" s="751" t="str">
        <x:v>India</x:v>
      </x:c>
      <x:c r="C29" s="751" t="n">
        <x:v>2015</x:v>
      </x:c>
      <x:c r="D29" s="753" t="n">
        <x:v>1580</x:v>
      </x:c>
      <x:c r="E29" s="753" t="n">
        <x:v>6231.86</x:v>
      </x:c>
      <x:c r="F29" s="753"/>
      <x:c r="G29" s="753" t="n">
        <x:f>IF(A29="CHN",F29,E29)</x:f>
        <x:v>6231.86</x:v>
      </x:c>
      <x:c r="H29" s="752" t="n">
        <x:v>1328020000</x:v>
      </x:c>
      <x:c r="I29" s="751" t="str">
        <x:v>WDI mirror</x:v>
      </x:c>
      <x:c r="J29" s="751" t="str">
        <x:v>A-IND</x:v>
      </x:c>
      <x:c r="K29" s="751" t="str">
        <x:v>P-IND</x:v>
      </x:c>
      <x:c r="L29" s="751"/>
      <x:c r="M29" s="751" t="str">
        <x:v>N-IND</x:v>
      </x:c>
      <x:c r="N29" s="751" t="n">
        <x:v>1</x:v>
      </x:c>
      <x:c r="O29" s="751" t="n">
        <x:v>1</x:v>
      </x:c>
      <x:c r="P29" s="751" t="n">
        <x:v>0</x:v>
      </x:c>
      <x:c r="Q29" s="751" t="n">
        <x:f>IF(AND(ISNUMBER(D29),ISNUMBER(H29)),1,0)</x:f>
        <x:v>1</x:v>
      </x:c>
      <x:c r="R29" s="751" t="n">
        <x:f>IF(AND(ISNUMBER(G29),ISNUMBER(H29)),1,0)</x:f>
        <x:v>1</x:v>
      </x:c>
      <x:c r="S29" s="752" t="n">
        <x:f>IF(Q29=1,D29*H29,"")</x:f>
        <x:v>2098271600000</x:v>
      </x:c>
      <x:c r="T29" s="752" t="n">
        <x:f>IF(R29=1,G29*H29,"")</x:f>
        <x:v>8276034717200</x:v>
      </x:c>
      <x:c r="U29" s="776" t="str">
        <x:v>https://economy.statizoid.com/stat/gni-per-capita-atlas-method-current-us/india.json</x:v>
      </x:c>
      <x:c r="V29" s="776" t="str">
        <x:v>https://economy.statizoid.com/stat/gni-per-capita-ppp-constant-2021-international/india.json</x:v>
      </x:c>
      <x:c r="W29" s="776" t="str">
        <x:v>https://climate.statizoid.com/stat/population-total/india.json</x:v>
      </x:c>
    </x:row>
    <x:row r="30" ht="21" customHeight="1">
      <x:c r="A30" s="751" t="str">
        <x:v>IND</x:v>
      </x:c>
      <x:c r="B30" s="751" t="str">
        <x:v>India</x:v>
      </x:c>
      <x:c r="C30" s="751" t="n">
        <x:v>2016</x:v>
      </x:c>
      <x:c r="D30" s="753" t="n">
        <x:v>1670</x:v>
      </x:c>
      <x:c r="E30" s="753" t="n">
        <x:v>6667.29</x:v>
      </x:c>
      <x:c r="F30" s="753"/>
      <x:c r="G30" s="753" t="n">
        <x:f>IF(A30="CHN",F30,E30)</x:f>
        <x:v>6667.29</x:v>
      </x:c>
      <x:c r="H30" s="752" t="n">
        <x:v>1343940000</x:v>
      </x:c>
      <x:c r="I30" s="751" t="str">
        <x:v>WDI mirror</x:v>
      </x:c>
      <x:c r="J30" s="751" t="str">
        <x:v>A-IND</x:v>
      </x:c>
      <x:c r="K30" s="751" t="str">
        <x:v>P-IND</x:v>
      </x:c>
      <x:c r="L30" s="751"/>
      <x:c r="M30" s="751" t="str">
        <x:v>N-IND</x:v>
      </x:c>
      <x:c r="N30" s="751" t="n">
        <x:v>1</x:v>
      </x:c>
      <x:c r="O30" s="751" t="n">
        <x:v>1</x:v>
      </x:c>
      <x:c r="P30" s="751" t="n">
        <x:v>0</x:v>
      </x:c>
      <x:c r="Q30" s="751" t="n">
        <x:f>IF(AND(ISNUMBER(D30),ISNUMBER(H30)),1,0)</x:f>
        <x:v>1</x:v>
      </x:c>
      <x:c r="R30" s="751" t="n">
        <x:f>IF(AND(ISNUMBER(G30),ISNUMBER(H30)),1,0)</x:f>
        <x:v>1</x:v>
      </x:c>
      <x:c r="S30" s="752" t="n">
        <x:f>IF(Q30=1,D30*H30,"")</x:f>
        <x:v>2244379800000</x:v>
      </x:c>
      <x:c r="T30" s="752" t="n">
        <x:f>IF(R30=1,G30*H30,"")</x:f>
        <x:v>8960437722600</x:v>
      </x:c>
      <x:c r="U30" s="776" t="str">
        <x:v>https://economy.statizoid.com/stat/gni-per-capita-atlas-method-current-us/india.json</x:v>
      </x:c>
      <x:c r="V30" s="776" t="str">
        <x:v>https://economy.statizoid.com/stat/gni-per-capita-ppp-constant-2021-international/india.json</x:v>
      </x:c>
      <x:c r="W30" s="776" t="str">
        <x:v>https://climate.statizoid.com/stat/population-total/india.json</x:v>
      </x:c>
    </x:row>
    <x:row r="31" ht="21" customHeight="1">
      <x:c r="A31" s="751" t="str">
        <x:v>IND</x:v>
      </x:c>
      <x:c r="B31" s="751" t="str">
        <x:v>India</x:v>
      </x:c>
      <x:c r="C31" s="751" t="n">
        <x:v>2017</x:v>
      </x:c>
      <x:c r="D31" s="753" t="n">
        <x:v>1790</x:v>
      </x:c>
      <x:c r="E31" s="753" t="n">
        <x:v>7042.68</x:v>
      </x:c>
      <x:c r="F31" s="753"/>
      <x:c r="G31" s="753" t="n">
        <x:f>IF(A31="CHN",F31,E31)</x:f>
        <x:v>7042.68</x:v>
      </x:c>
      <x:c r="H31" s="752" t="n">
        <x:v>1359660000</x:v>
      </x:c>
      <x:c r="I31" s="751" t="str">
        <x:v>WDI mirror</x:v>
      </x:c>
      <x:c r="J31" s="751" t="str">
        <x:v>A-IND</x:v>
      </x:c>
      <x:c r="K31" s="751" t="str">
        <x:v>P-IND</x:v>
      </x:c>
      <x:c r="L31" s="751"/>
      <x:c r="M31" s="751" t="str">
        <x:v>N-IND</x:v>
      </x:c>
      <x:c r="N31" s="751" t="n">
        <x:v>1</x:v>
      </x:c>
      <x:c r="O31" s="751" t="n">
        <x:v>1</x:v>
      </x:c>
      <x:c r="P31" s="751" t="n">
        <x:v>0</x:v>
      </x:c>
      <x:c r="Q31" s="751" t="n">
        <x:f>IF(AND(ISNUMBER(D31),ISNUMBER(H31)),1,0)</x:f>
        <x:v>1</x:v>
      </x:c>
      <x:c r="R31" s="751" t="n">
        <x:f>IF(AND(ISNUMBER(G31),ISNUMBER(H31)),1,0)</x:f>
        <x:v>1</x:v>
      </x:c>
      <x:c r="S31" s="752" t="n">
        <x:f>IF(Q31=1,D31*H31,"")</x:f>
        <x:v>2433791400000</x:v>
      </x:c>
      <x:c r="T31" s="752" t="n">
        <x:f>IF(R31=1,G31*H31,"")</x:f>
        <x:v>9575650288800</x:v>
      </x:c>
      <x:c r="U31" s="776" t="str">
        <x:v>https://economy.statizoid.com/stat/gni-per-capita-atlas-method-current-us/india.json</x:v>
      </x:c>
      <x:c r="V31" s="776" t="str">
        <x:v>https://economy.statizoid.com/stat/gni-per-capita-ppp-constant-2021-international/india.json</x:v>
      </x:c>
      <x:c r="W31" s="776" t="str">
        <x:v>https://climate.statizoid.com/stat/population-total/india.json</x:v>
      </x:c>
    </x:row>
    <x:row r="32" ht="21" customHeight="1">
      <x:c r="A32" s="751" t="str">
        <x:v>IND</x:v>
      </x:c>
      <x:c r="B32" s="751" t="str">
        <x:v>India</x:v>
      </x:c>
      <x:c r="C32" s="751" t="n">
        <x:v>2018</x:v>
      </x:c>
      <x:c r="D32" s="753" t="n">
        <x:v>1970</x:v>
      </x:c>
      <x:c r="E32" s="753" t="n">
        <x:v>7416.92</x:v>
      </x:c>
      <x:c r="F32" s="753"/>
      <x:c r="G32" s="753" t="n">
        <x:f>IF(A32="CHN",F32,E32)</x:f>
        <x:v>7416.92</x:v>
      </x:c>
      <x:c r="H32" s="752" t="n">
        <x:v>1374660000</x:v>
      </x:c>
      <x:c r="I32" s="751" t="str">
        <x:v>WDI mirror</x:v>
      </x:c>
      <x:c r="J32" s="751" t="str">
        <x:v>A-IND</x:v>
      </x:c>
      <x:c r="K32" s="751" t="str">
        <x:v>P-IND</x:v>
      </x:c>
      <x:c r="L32" s="751"/>
      <x:c r="M32" s="751" t="str">
        <x:v>N-IND</x:v>
      </x:c>
      <x:c r="N32" s="751" t="n">
        <x:v>1</x:v>
      </x:c>
      <x:c r="O32" s="751" t="n">
        <x:v>1</x:v>
      </x:c>
      <x:c r="P32" s="751" t="n">
        <x:v>0</x:v>
      </x:c>
      <x:c r="Q32" s="751" t="n">
        <x:f>IF(AND(ISNUMBER(D32),ISNUMBER(H32)),1,0)</x:f>
        <x:v>1</x:v>
      </x:c>
      <x:c r="R32" s="751" t="n">
        <x:f>IF(AND(ISNUMBER(G32),ISNUMBER(H32)),1,0)</x:f>
        <x:v>1</x:v>
      </x:c>
      <x:c r="S32" s="752" t="n">
        <x:f>IF(Q32=1,D32*H32,"")</x:f>
        <x:v>2708080200000</x:v>
      </x:c>
      <x:c r="T32" s="752" t="n">
        <x:f>IF(R32=1,G32*H32,"")</x:f>
        <x:v>10195743247200</x:v>
      </x:c>
      <x:c r="U32" s="776" t="str">
        <x:v>https://economy.statizoid.com/stat/gni-per-capita-atlas-method-current-us/india.json</x:v>
      </x:c>
      <x:c r="V32" s="776" t="str">
        <x:v>https://economy.statizoid.com/stat/gni-per-capita-ppp-constant-2021-international/india.json</x:v>
      </x:c>
      <x:c r="W32" s="776" t="str">
        <x:v>https://climate.statizoid.com/stat/population-total/india.json</x:v>
      </x:c>
    </x:row>
    <x:row r="33" ht="21" customHeight="1">
      <x:c r="A33" s="751" t="str">
        <x:v>IND</x:v>
      </x:c>
      <x:c r="B33" s="751" t="str">
        <x:v>India</x:v>
      </x:c>
      <x:c r="C33" s="751" t="n">
        <x:v>2019</x:v>
      </x:c>
      <x:c r="D33" s="753" t="n">
        <x:v>2070</x:v>
      </x:c>
      <x:c r="E33" s="753" t="n">
        <x:v>7633.16</x:v>
      </x:c>
      <x:c r="F33" s="753"/>
      <x:c r="G33" s="753" t="n">
        <x:f>IF(A33="CHN",F33,E33)</x:f>
        <x:v>7633.16</x:v>
      </x:c>
      <x:c r="H33" s="752" t="n">
        <x:v>1389030000</x:v>
      </x:c>
      <x:c r="I33" s="751" t="str">
        <x:v>WDI mirror</x:v>
      </x:c>
      <x:c r="J33" s="751" t="str">
        <x:v>A-IND</x:v>
      </x:c>
      <x:c r="K33" s="751" t="str">
        <x:v>P-IND</x:v>
      </x:c>
      <x:c r="L33" s="751"/>
      <x:c r="M33" s="751" t="str">
        <x:v>N-IND</x:v>
      </x:c>
      <x:c r="N33" s="751" t="n">
        <x:v>1</x:v>
      </x:c>
      <x:c r="O33" s="751" t="n">
        <x:v>1</x:v>
      </x:c>
      <x:c r="P33" s="751" t="n">
        <x:v>0</x:v>
      </x:c>
      <x:c r="Q33" s="751" t="n">
        <x:f>IF(AND(ISNUMBER(D33),ISNUMBER(H33)),1,0)</x:f>
        <x:v>1</x:v>
      </x:c>
      <x:c r="R33" s="751" t="n">
        <x:f>IF(AND(ISNUMBER(G33),ISNUMBER(H33)),1,0)</x:f>
        <x:v>1</x:v>
      </x:c>
      <x:c r="S33" s="752" t="n">
        <x:f>IF(Q33=1,D33*H33,"")</x:f>
        <x:v>2875292100000</x:v>
      </x:c>
      <x:c r="T33" s="752" t="n">
        <x:f>IF(R33=1,G33*H33,"")</x:f>
        <x:v>10602688234800</x:v>
      </x:c>
      <x:c r="U33" s="776" t="str">
        <x:v>https://economy.statizoid.com/stat/gni-per-capita-atlas-method-current-us/india.json</x:v>
      </x:c>
      <x:c r="V33" s="776" t="str">
        <x:v>https://economy.statizoid.com/stat/gni-per-capita-ppp-constant-2021-international/india.json</x:v>
      </x:c>
      <x:c r="W33" s="776" t="str">
        <x:v>https://climate.statizoid.com/stat/population-total/india.json</x:v>
      </x:c>
    </x:row>
    <x:row r="34" ht="21" customHeight="1">
      <x:c r="A34" s="751" t="str">
        <x:v>IND</x:v>
      </x:c>
      <x:c r="B34" s="751" t="str">
        <x:v>India</x:v>
      </x:c>
      <x:c r="C34" s="751" t="n">
        <x:v>2020</x:v>
      </x:c>
      <x:c r="D34" s="753" t="n">
        <x:v>1900</x:v>
      </x:c>
      <x:c r="E34" s="753" t="n">
        <x:v>7087.1</x:v>
      </x:c>
      <x:c r="F34" s="753"/>
      <x:c r="G34" s="753" t="n">
        <x:f>IF(A34="CHN",F34,E34)</x:f>
        <x:v>7087.1</x:v>
      </x:c>
      <x:c r="H34" s="752" t="n">
        <x:v>1402620000</x:v>
      </x:c>
      <x:c r="I34" s="751" t="str">
        <x:v>WDI mirror</x:v>
      </x:c>
      <x:c r="J34" s="751" t="str">
        <x:v>A-IND</x:v>
      </x:c>
      <x:c r="K34" s="751" t="str">
        <x:v>P-IND</x:v>
      </x:c>
      <x:c r="L34" s="751"/>
      <x:c r="M34" s="751" t="str">
        <x:v>N-IND</x:v>
      </x:c>
      <x:c r="N34" s="751" t="n">
        <x:v>1</x:v>
      </x:c>
      <x:c r="O34" s="751" t="n">
        <x:v>1</x:v>
      </x:c>
      <x:c r="P34" s="751" t="n">
        <x:v>0</x:v>
      </x:c>
      <x:c r="Q34" s="751" t="n">
        <x:f>IF(AND(ISNUMBER(D34),ISNUMBER(H34)),1,0)</x:f>
        <x:v>1</x:v>
      </x:c>
      <x:c r="R34" s="751" t="n">
        <x:f>IF(AND(ISNUMBER(G34),ISNUMBER(H34)),1,0)</x:f>
        <x:v>1</x:v>
      </x:c>
      <x:c r="S34" s="752" t="n">
        <x:f>IF(Q34=1,D34*H34,"")</x:f>
        <x:v>2664978000000</x:v>
      </x:c>
      <x:c r="T34" s="752" t="n">
        <x:f>IF(R34=1,G34*H34,"")</x:f>
        <x:v>9940508202000</x:v>
      </x:c>
      <x:c r="U34" s="776" t="str">
        <x:v>https://economy.statizoid.com/stat/gni-per-capita-atlas-method-current-us/india.json</x:v>
      </x:c>
      <x:c r="V34" s="776" t="str">
        <x:v>https://economy.statizoid.com/stat/gni-per-capita-ppp-constant-2021-international/india.json</x:v>
      </x:c>
      <x:c r="W34" s="776" t="str">
        <x:v>https://climate.statizoid.com/stat/population-total/india.json</x:v>
      </x:c>
    </x:row>
    <x:row r="35" ht="21" customHeight="1">
      <x:c r="A35" s="751" t="str">
        <x:v>IND</x:v>
      </x:c>
      <x:c r="B35" s="751" t="str">
        <x:v>India</x:v>
      </x:c>
      <x:c r="C35" s="751" t="n">
        <x:v>2021</x:v>
      </x:c>
      <x:c r="D35" s="753" t="n">
        <x:v>2170</x:v>
      </x:c>
      <x:c r="E35" s="753" t="n">
        <x:v>7723.89</x:v>
      </x:c>
      <x:c r="F35" s="753"/>
      <x:c r="G35" s="753" t="n">
        <x:f>IF(A35="CHN",F35,E35)</x:f>
        <x:v>7723.89</x:v>
      </x:c>
      <x:c r="H35" s="752" t="n">
        <x:v>1414200000</x:v>
      </x:c>
      <x:c r="I35" s="751" t="str">
        <x:v>WDI mirror</x:v>
      </x:c>
      <x:c r="J35" s="751" t="str">
        <x:v>A-IND</x:v>
      </x:c>
      <x:c r="K35" s="751" t="str">
        <x:v>P-IND</x:v>
      </x:c>
      <x:c r="L35" s="751"/>
      <x:c r="M35" s="751" t="str">
        <x:v>N-IND</x:v>
      </x:c>
      <x:c r="N35" s="751" t="n">
        <x:v>1</x:v>
      </x:c>
      <x:c r="O35" s="751" t="n">
        <x:v>1</x:v>
      </x:c>
      <x:c r="P35" s="751" t="n">
        <x:v>0</x:v>
      </x:c>
      <x:c r="Q35" s="751" t="n">
        <x:f>IF(AND(ISNUMBER(D35),ISNUMBER(H35)),1,0)</x:f>
        <x:v>1</x:v>
      </x:c>
      <x:c r="R35" s="751" t="n">
        <x:f>IF(AND(ISNUMBER(G35),ISNUMBER(H35)),1,0)</x:f>
        <x:v>1</x:v>
      </x:c>
      <x:c r="S35" s="752" t="n">
        <x:f>IF(Q35=1,D35*H35,"")</x:f>
        <x:v>3068814000000</x:v>
      </x:c>
      <x:c r="T35" s="752" t="n">
        <x:f>IF(R35=1,G35*H35,"")</x:f>
        <x:v>10923125238000</x:v>
      </x:c>
      <x:c r="U35" s="776" t="str">
        <x:v>https://economy.statizoid.com/stat/gni-per-capita-atlas-method-current-us/india.json</x:v>
      </x:c>
      <x:c r="V35" s="776" t="str">
        <x:v>https://economy.statizoid.com/stat/gni-per-capita-ppp-constant-2021-international/india.json</x:v>
      </x:c>
      <x:c r="W35" s="776" t="str">
        <x:v>https://climate.statizoid.com/stat/population-total/india.json</x:v>
      </x:c>
    </x:row>
    <x:row r="36" ht="21" customHeight="1">
      <x:c r="A36" s="751" t="str">
        <x:v>IND</x:v>
      </x:c>
      <x:c r="B36" s="751" t="str">
        <x:v>India</x:v>
      </x:c>
      <x:c r="C36" s="751" t="n">
        <x:v>2022</x:v>
      </x:c>
      <x:c r="D36" s="753" t="n">
        <x:v>2360</x:v>
      </x:c>
      <x:c r="E36" s="753" t="n">
        <x:v>8237.49</x:v>
      </x:c>
      <x:c r="F36" s="753"/>
      <x:c r="G36" s="753" t="n">
        <x:f>IF(A36="CHN",F36,E36)</x:f>
        <x:v>8237.49</x:v>
      </x:c>
      <x:c r="H36" s="752" t="n">
        <x:v>1425420000</x:v>
      </x:c>
      <x:c r="I36" s="751" t="str">
        <x:v>WDI mirror</x:v>
      </x:c>
      <x:c r="J36" s="751" t="str">
        <x:v>A-IND</x:v>
      </x:c>
      <x:c r="K36" s="751" t="str">
        <x:v>P-IND</x:v>
      </x:c>
      <x:c r="L36" s="751"/>
      <x:c r="M36" s="751" t="str">
        <x:v>N-IND</x:v>
      </x:c>
      <x:c r="N36" s="751" t="n">
        <x:v>1</x:v>
      </x:c>
      <x:c r="O36" s="751" t="n">
        <x:v>1</x:v>
      </x:c>
      <x:c r="P36" s="751" t="n">
        <x:v>0</x:v>
      </x:c>
      <x:c r="Q36" s="751" t="n">
        <x:f>IF(AND(ISNUMBER(D36),ISNUMBER(H36)),1,0)</x:f>
        <x:v>1</x:v>
      </x:c>
      <x:c r="R36" s="751" t="n">
        <x:f>IF(AND(ISNUMBER(G36),ISNUMBER(H36)),1,0)</x:f>
        <x:v>1</x:v>
      </x:c>
      <x:c r="S36" s="752" t="n">
        <x:f>IF(Q36=1,D36*H36,"")</x:f>
        <x:v>3363991200000</x:v>
      </x:c>
      <x:c r="T36" s="752" t="n">
        <x:f>IF(R36=1,G36*H36,"")</x:f>
        <x:v>11741882995800</x:v>
      </x:c>
      <x:c r="U36" s="776" t="str">
        <x:v>https://economy.statizoid.com/stat/gni-per-capita-atlas-method-current-us/india.json</x:v>
      </x:c>
      <x:c r="V36" s="776" t="str">
        <x:v>https://economy.statizoid.com/stat/gni-per-capita-ppp-constant-2021-international/india.json</x:v>
      </x:c>
      <x:c r="W36" s="776" t="str">
        <x:v>https://climate.statizoid.com/stat/population-total/india.json</x:v>
      </x:c>
    </x:row>
    <x:row r="37" ht="21" customHeight="1">
      <x:c r="A37" s="751" t="str">
        <x:v>IND</x:v>
      </x:c>
      <x:c r="B37" s="751" t="str">
        <x:v>India</x:v>
      </x:c>
      <x:c r="C37" s="751" t="n">
        <x:v>2023</x:v>
      </x:c>
      <x:c r="D37" s="753" t="n">
        <x:v>2490</x:v>
      </x:c>
      <x:c r="E37" s="753" t="n">
        <x:v>8752.93</x:v>
      </x:c>
      <x:c r="F37" s="753"/>
      <x:c r="G37" s="753" t="n">
        <x:f>IF(A37="CHN",F37,E37)</x:f>
        <x:v>8752.93</x:v>
      </x:c>
      <x:c r="H37" s="752" t="n">
        <x:v>1438070000</x:v>
      </x:c>
      <x:c r="I37" s="751" t="str">
        <x:v>WDI mirror</x:v>
      </x:c>
      <x:c r="J37" s="751" t="str">
        <x:v>A-IND</x:v>
      </x:c>
      <x:c r="K37" s="751" t="str">
        <x:v>P-IND</x:v>
      </x:c>
      <x:c r="L37" s="751"/>
      <x:c r="M37" s="751" t="str">
        <x:v>N-IND</x:v>
      </x:c>
      <x:c r="N37" s="751" t="n">
        <x:v>1</x:v>
      </x:c>
      <x:c r="O37" s="751" t="n">
        <x:v>1</x:v>
      </x:c>
      <x:c r="P37" s="751" t="n">
        <x:v>0</x:v>
      </x:c>
      <x:c r="Q37" s="751" t="n">
        <x:f>IF(AND(ISNUMBER(D37),ISNUMBER(H37)),1,0)</x:f>
        <x:v>1</x:v>
      </x:c>
      <x:c r="R37" s="751" t="n">
        <x:f>IF(AND(ISNUMBER(G37),ISNUMBER(H37)),1,0)</x:f>
        <x:v>1</x:v>
      </x:c>
      <x:c r="S37" s="752" t="n">
        <x:f>IF(Q37=1,D37*H37,"")</x:f>
        <x:v>3580794300000</x:v>
      </x:c>
      <x:c r="T37" s="752" t="n">
        <x:f>IF(R37=1,G37*H37,"")</x:f>
        <x:v>12587326045100</x:v>
      </x:c>
      <x:c r="U37" s="776" t="str">
        <x:v>https://economy.statizoid.com/stat/gni-per-capita-atlas-method-current-us/india.json</x:v>
      </x:c>
      <x:c r="V37" s="776" t="str">
        <x:v>https://economy.statizoid.com/stat/gni-per-capita-ppp-constant-2021-international/india.json</x:v>
      </x:c>
      <x:c r="W37" s="776" t="str">
        <x:v>https://climate.statizoid.com/stat/population-total/india.json</x:v>
      </x:c>
    </x:row>
    <x:row r="38" ht="21" customHeight="1">
      <x:c r="A38" s="750" t="str">
        <x:v>IDN</x:v>
      </x:c>
      <x:c r="B38" s="750" t="str">
        <x:v>Indonesia</x:v>
      </x:c>
      <x:c r="C38" s="750" t="n">
        <x:v>2013</x:v>
      </x:c>
      <x:c r="D38" s="756" t="n">
        <x:v>3670</x:v>
      </x:c>
      <x:c r="E38" s="756" t="n">
        <x:v>9701.84</x:v>
      </x:c>
      <x:c r="F38" s="756"/>
      <x:c r="G38" s="756" t="n">
        <x:f>IF(A38="CHN",F38,E38)</x:f>
        <x:v>9701.84</x:v>
      </x:c>
      <x:c r="H38" s="755" t="n">
        <x:v>255852000</x:v>
      </x:c>
      <x:c r="I38" s="750" t="str">
        <x:v>WDI mirror</x:v>
      </x:c>
      <x:c r="J38" s="750" t="str">
        <x:v>A-IDN</x:v>
      </x:c>
      <x:c r="K38" s="750" t="str">
        <x:v>P-IDN</x:v>
      </x:c>
      <x:c r="L38" s="750"/>
      <x:c r="M38" s="750" t="str">
        <x:v>N-IDN</x:v>
      </x:c>
      <x:c r="N38" s="750" t="n">
        <x:v>1</x:v>
      </x:c>
      <x:c r="O38" s="750" t="n">
        <x:v>1</x:v>
      </x:c>
      <x:c r="P38" s="750" t="n">
        <x:v>1</x:v>
      </x:c>
      <x:c r="Q38" s="750" t="n">
        <x:f>IF(AND(ISNUMBER(D38),ISNUMBER(H38)),1,0)</x:f>
        <x:v>1</x:v>
      </x:c>
      <x:c r="R38" s="750" t="n">
        <x:f>IF(AND(ISNUMBER(G38),ISNUMBER(H38)),1,0)</x:f>
        <x:v>1</x:v>
      </x:c>
      <x:c r="S38" s="755" t="n">
        <x:f>IF(Q38=1,D38*H38,"")</x:f>
        <x:v>938976840000</x:v>
      </x:c>
      <x:c r="T38" s="755" t="n">
        <x:f>IF(R38=1,G38*H38,"")</x:f>
        <x:v>2482235167680</x:v>
      </x:c>
      <x:c r="U38" s="776" t="str">
        <x:v>https://economy.statizoid.com/stat/gni-per-capita-atlas-method-current-us/indonesia.json</x:v>
      </x:c>
      <x:c r="V38" s="776" t="str">
        <x:v>https://economy.statizoid.com/stat/gni-per-capita-ppp-constant-2021-international/indonesia.json</x:v>
      </x:c>
      <x:c r="W38" s="776" t="str">
        <x:v>https://climate.statizoid.com/stat/population-total/indonesia.json</x:v>
      </x:c>
    </x:row>
    <x:row r="39" ht="21" customHeight="1">
      <x:c r="A39" s="750" t="str">
        <x:v>IDN</x:v>
      </x:c>
      <x:c r="B39" s="750" t="str">
        <x:v>Indonesia</x:v>
      </x:c>
      <x:c r="C39" s="750" t="n">
        <x:v>2014</x:v>
      </x:c>
      <x:c r="D39" s="756" t="n">
        <x:v>3570</x:v>
      </x:c>
      <x:c r="E39" s="756" t="n">
        <x:v>10068.1</x:v>
      </x:c>
      <x:c r="F39" s="756"/>
      <x:c r="G39" s="756" t="n">
        <x:f>IF(A39="CHN",F39,E39)</x:f>
        <x:v>10068.1</x:v>
      </x:c>
      <x:c r="H39" s="755" t="n">
        <x:v>258877000</x:v>
      </x:c>
      <x:c r="I39" s="750" t="str">
        <x:v>WDI mirror</x:v>
      </x:c>
      <x:c r="J39" s="750" t="str">
        <x:v>A-IDN</x:v>
      </x:c>
      <x:c r="K39" s="750" t="str">
        <x:v>P-IDN</x:v>
      </x:c>
      <x:c r="L39" s="750"/>
      <x:c r="M39" s="750" t="str">
        <x:v>N-IDN</x:v>
      </x:c>
      <x:c r="N39" s="750" t="n">
        <x:v>1</x:v>
      </x:c>
      <x:c r="O39" s="750" t="n">
        <x:v>1</x:v>
      </x:c>
      <x:c r="P39" s="750" t="n">
        <x:v>1</x:v>
      </x:c>
      <x:c r="Q39" s="750" t="n">
        <x:f>IF(AND(ISNUMBER(D39),ISNUMBER(H39)),1,0)</x:f>
        <x:v>1</x:v>
      </x:c>
      <x:c r="R39" s="750" t="n">
        <x:f>IF(AND(ISNUMBER(G39),ISNUMBER(H39)),1,0)</x:f>
        <x:v>1</x:v>
      </x:c>
      <x:c r="S39" s="755" t="n">
        <x:f>IF(Q39=1,D39*H39,"")</x:f>
        <x:v>924190890000</x:v>
      </x:c>
      <x:c r="T39" s="755" t="n">
        <x:f>IF(R39=1,G39*H39,"")</x:f>
        <x:v>2606399523700</x:v>
      </x:c>
      <x:c r="U39" s="776" t="str">
        <x:v>https://economy.statizoid.com/stat/gni-per-capita-atlas-method-current-us/indonesia.json</x:v>
      </x:c>
      <x:c r="V39" s="776" t="str">
        <x:v>https://economy.statizoid.com/stat/gni-per-capita-ppp-constant-2021-international/indonesia.json</x:v>
      </x:c>
      <x:c r="W39" s="776" t="str">
        <x:v>https://climate.statizoid.com/stat/population-total/indonesia.json</x:v>
      </x:c>
    </x:row>
    <x:row r="40" ht="21" customHeight="1">
      <x:c r="A40" s="750" t="str">
        <x:v>IDN</x:v>
      </x:c>
      <x:c r="B40" s="750" t="str">
        <x:v>Indonesia</x:v>
      </x:c>
      <x:c r="C40" s="750" t="n">
        <x:v>2015</x:v>
      </x:c>
      <x:c r="D40" s="756" t="n">
        <x:v>3390</x:v>
      </x:c>
      <x:c r="E40" s="756" t="n">
        <x:v>10472.8</x:v>
      </x:c>
      <x:c r="F40" s="756"/>
      <x:c r="G40" s="756" t="n">
        <x:f>IF(A40="CHN",F40,E40)</x:f>
        <x:v>10472.8</x:v>
      </x:c>
      <x:c r="H40" s="755" t="n">
        <x:v>261799000</x:v>
      </x:c>
      <x:c r="I40" s="750" t="str">
        <x:v>WDI mirror</x:v>
      </x:c>
      <x:c r="J40" s="750" t="str">
        <x:v>A-IDN</x:v>
      </x:c>
      <x:c r="K40" s="750" t="str">
        <x:v>P-IDN</x:v>
      </x:c>
      <x:c r="L40" s="750"/>
      <x:c r="M40" s="750" t="str">
        <x:v>N-IDN</x:v>
      </x:c>
      <x:c r="N40" s="750" t="n">
        <x:v>1</x:v>
      </x:c>
      <x:c r="O40" s="750" t="n">
        <x:v>1</x:v>
      </x:c>
      <x:c r="P40" s="750" t="n">
        <x:v>1</x:v>
      </x:c>
      <x:c r="Q40" s="750" t="n">
        <x:f>IF(AND(ISNUMBER(D40),ISNUMBER(H40)),1,0)</x:f>
        <x:v>1</x:v>
      </x:c>
      <x:c r="R40" s="750" t="n">
        <x:f>IF(AND(ISNUMBER(G40),ISNUMBER(H40)),1,0)</x:f>
        <x:v>1</x:v>
      </x:c>
      <x:c r="S40" s="755" t="n">
        <x:f>IF(Q40=1,D40*H40,"")</x:f>
        <x:v>887498610000</x:v>
      </x:c>
      <x:c r="T40" s="755" t="n">
        <x:f>IF(R40=1,G40*H40,"")</x:f>
        <x:v>2741768567200</x:v>
      </x:c>
      <x:c r="U40" s="776" t="str">
        <x:v>https://economy.statizoid.com/stat/gni-per-capita-atlas-method-current-us/indonesia.json</x:v>
      </x:c>
      <x:c r="V40" s="776" t="str">
        <x:v>https://economy.statizoid.com/stat/gni-per-capita-ppp-constant-2021-international/indonesia.json</x:v>
      </x:c>
      <x:c r="W40" s="776" t="str">
        <x:v>https://climate.statizoid.com/stat/population-total/indonesia.json</x:v>
      </x:c>
    </x:row>
    <x:row r="41" ht="21" customHeight="1">
      <x:c r="A41" s="750" t="str">
        <x:v>IDN</x:v>
      </x:c>
      <x:c r="B41" s="750" t="str">
        <x:v>Indonesia</x:v>
      </x:c>
      <x:c r="C41" s="750" t="n">
        <x:v>2016</x:v>
      </x:c>
      <x:c r="D41" s="756" t="n">
        <x:v>3370</x:v>
      </x:c>
      <x:c r="E41" s="756" t="n">
        <x:v>10931.9</x:v>
      </x:c>
      <x:c r="F41" s="756"/>
      <x:c r="G41" s="756" t="n">
        <x:f>IF(A41="CHN",F41,E41)</x:f>
        <x:v>10931.9</x:v>
      </x:c>
      <x:c r="H41" s="755" t="n">
        <x:v>264627000</x:v>
      </x:c>
      <x:c r="I41" s="750" t="str">
        <x:v>WDI mirror</x:v>
      </x:c>
      <x:c r="J41" s="750" t="str">
        <x:v>A-IDN</x:v>
      </x:c>
      <x:c r="K41" s="750" t="str">
        <x:v>P-IDN</x:v>
      </x:c>
      <x:c r="L41" s="750"/>
      <x:c r="M41" s="750" t="str">
        <x:v>N-IDN</x:v>
      </x:c>
      <x:c r="N41" s="750" t="n">
        <x:v>1</x:v>
      </x:c>
      <x:c r="O41" s="750" t="n">
        <x:v>1</x:v>
      </x:c>
      <x:c r="P41" s="750" t="n">
        <x:v>1</x:v>
      </x:c>
      <x:c r="Q41" s="750" t="n">
        <x:f>IF(AND(ISNUMBER(D41),ISNUMBER(H41)),1,0)</x:f>
        <x:v>1</x:v>
      </x:c>
      <x:c r="R41" s="750" t="n">
        <x:f>IF(AND(ISNUMBER(G41),ISNUMBER(H41)),1,0)</x:f>
        <x:v>1</x:v>
      </x:c>
      <x:c r="S41" s="755" t="n">
        <x:f>IF(Q41=1,D41*H41,"")</x:f>
        <x:v>891792990000</x:v>
      </x:c>
      <x:c r="T41" s="755" t="n">
        <x:f>IF(R41=1,G41*H41,"")</x:f>
        <x:v>2892875901300</x:v>
      </x:c>
      <x:c r="U41" s="776" t="str">
        <x:v>https://economy.statizoid.com/stat/gni-per-capita-atlas-method-current-us/indonesia.json</x:v>
      </x:c>
      <x:c r="V41" s="776" t="str">
        <x:v>https://economy.statizoid.com/stat/gni-per-capita-ppp-constant-2021-international/indonesia.json</x:v>
      </x:c>
      <x:c r="W41" s="776" t="str">
        <x:v>https://climate.statizoid.com/stat/population-total/indonesia.json</x:v>
      </x:c>
    </x:row>
    <x:row r="42" ht="21" customHeight="1">
      <x:c r="A42" s="750" t="str">
        <x:v>IDN</x:v>
      </x:c>
      <x:c r="B42" s="750" t="str">
        <x:v>Indonesia</x:v>
      </x:c>
      <x:c r="C42" s="750" t="n">
        <x:v>2017</x:v>
      </x:c>
      <x:c r="D42" s="756" t="n">
        <x:v>3490</x:v>
      </x:c>
      <x:c r="E42" s="756" t="n">
        <x:v>11373.1</x:v>
      </x:c>
      <x:c r="F42" s="756"/>
      <x:c r="G42" s="756" t="n">
        <x:f>IF(A42="CHN",F42,E42)</x:f>
        <x:v>11373.1</x:v>
      </x:c>
      <x:c r="H42" s="755" t="n">
        <x:v>267347000</x:v>
      </x:c>
      <x:c r="I42" s="750" t="str">
        <x:v>WDI mirror</x:v>
      </x:c>
      <x:c r="J42" s="750" t="str">
        <x:v>A-IDN</x:v>
      </x:c>
      <x:c r="K42" s="750" t="str">
        <x:v>P-IDN</x:v>
      </x:c>
      <x:c r="L42" s="750"/>
      <x:c r="M42" s="750" t="str">
        <x:v>N-IDN</x:v>
      </x:c>
      <x:c r="N42" s="750" t="n">
        <x:v>1</x:v>
      </x:c>
      <x:c r="O42" s="750" t="n">
        <x:v>1</x:v>
      </x:c>
      <x:c r="P42" s="750" t="n">
        <x:v>1</x:v>
      </x:c>
      <x:c r="Q42" s="750" t="n">
        <x:f>IF(AND(ISNUMBER(D42),ISNUMBER(H42)),1,0)</x:f>
        <x:v>1</x:v>
      </x:c>
      <x:c r="R42" s="750" t="n">
        <x:f>IF(AND(ISNUMBER(G42),ISNUMBER(H42)),1,0)</x:f>
        <x:v>1</x:v>
      </x:c>
      <x:c r="S42" s="755" t="n">
        <x:f>IF(Q42=1,D42*H42,"")</x:f>
        <x:v>933041030000</x:v>
      </x:c>
      <x:c r="T42" s="755" t="n">
        <x:f>IF(R42=1,G42*H42,"")</x:f>
        <x:v>3040564165700</x:v>
      </x:c>
      <x:c r="U42" s="776" t="str">
        <x:v>https://economy.statizoid.com/stat/gni-per-capita-atlas-method-current-us/indonesia.json</x:v>
      </x:c>
      <x:c r="V42" s="776" t="str">
        <x:v>https://economy.statizoid.com/stat/gni-per-capita-ppp-constant-2021-international/indonesia.json</x:v>
      </x:c>
      <x:c r="W42" s="776" t="str">
        <x:v>https://climate.statizoid.com/stat/population-total/indonesia.json</x:v>
      </x:c>
    </x:row>
    <x:row r="43" ht="21" customHeight="1">
      <x:c r="A43" s="750" t="str">
        <x:v>IDN</x:v>
      </x:c>
      <x:c r="B43" s="750" t="str">
        <x:v>Indonesia</x:v>
      </x:c>
      <x:c r="C43" s="750" t="n">
        <x:v>2018</x:v>
      </x:c>
      <x:c r="D43" s="756" t="n">
        <x:v>3810</x:v>
      </x:c>
      <x:c r="E43" s="756" t="n">
        <x:v>11746</x:v>
      </x:c>
      <x:c r="F43" s="756"/>
      <x:c r="G43" s="756" t="n">
        <x:f>IF(A43="CHN",F43,E43)</x:f>
        <x:v>11746</x:v>
      </x:c>
      <x:c r="H43" s="755" t="n">
        <x:v>269952000</x:v>
      </x:c>
      <x:c r="I43" s="750" t="str">
        <x:v>WDI mirror</x:v>
      </x:c>
      <x:c r="J43" s="750" t="str">
        <x:v>A-IDN</x:v>
      </x:c>
      <x:c r="K43" s="750" t="str">
        <x:v>P-IDN</x:v>
      </x:c>
      <x:c r="L43" s="750"/>
      <x:c r="M43" s="750" t="str">
        <x:v>N-IDN</x:v>
      </x:c>
      <x:c r="N43" s="750" t="n">
        <x:v>1</x:v>
      </x:c>
      <x:c r="O43" s="750" t="n">
        <x:v>1</x:v>
      </x:c>
      <x:c r="P43" s="750" t="n">
        <x:v>1</x:v>
      </x:c>
      <x:c r="Q43" s="750" t="n">
        <x:f>IF(AND(ISNUMBER(D43),ISNUMBER(H43)),1,0)</x:f>
        <x:v>1</x:v>
      </x:c>
      <x:c r="R43" s="750" t="n">
        <x:f>IF(AND(ISNUMBER(G43),ISNUMBER(H43)),1,0)</x:f>
        <x:v>1</x:v>
      </x:c>
      <x:c r="S43" s="755" t="n">
        <x:f>IF(Q43=1,D43*H43,"")</x:f>
        <x:v>1028517120000</x:v>
      </x:c>
      <x:c r="T43" s="755" t="n">
        <x:f>IF(R43=1,G43*H43,"")</x:f>
        <x:v>3170856192000</x:v>
      </x:c>
      <x:c r="U43" s="776" t="str">
        <x:v>https://economy.statizoid.com/stat/gni-per-capita-atlas-method-current-us/indonesia.json</x:v>
      </x:c>
      <x:c r="V43" s="776" t="str">
        <x:v>https://economy.statizoid.com/stat/gni-per-capita-ppp-constant-2021-international/indonesia.json</x:v>
      </x:c>
      <x:c r="W43" s="776" t="str">
        <x:v>https://climate.statizoid.com/stat/population-total/indonesia.json</x:v>
      </x:c>
    </x:row>
    <x:row r="44" ht="21" customHeight="1">
      <x:c r="A44" s="750" t="str">
        <x:v>IDN</x:v>
      </x:c>
      <x:c r="B44" s="750" t="str">
        <x:v>Indonesia</x:v>
      </x:c>
      <x:c r="C44" s="750" t="n">
        <x:v>2019</x:v>
      </x:c>
      <x:c r="D44" s="756" t="n">
        <x:v>4020</x:v>
      </x:c>
      <x:c r="E44" s="756" t="n">
        <x:v>12129</x:v>
      </x:c>
      <x:c r="F44" s="756"/>
      <x:c r="G44" s="756" t="n">
        <x:f>IF(A44="CHN",F44,E44)</x:f>
        <x:v>12129</x:v>
      </x:c>
      <x:c r="H44" s="755" t="n">
        <x:v>272489000</x:v>
      </x:c>
      <x:c r="I44" s="750" t="str">
        <x:v>WDI mirror</x:v>
      </x:c>
      <x:c r="J44" s="750" t="str">
        <x:v>A-IDN</x:v>
      </x:c>
      <x:c r="K44" s="750" t="str">
        <x:v>P-IDN</x:v>
      </x:c>
      <x:c r="L44" s="750"/>
      <x:c r="M44" s="750" t="str">
        <x:v>N-IDN</x:v>
      </x:c>
      <x:c r="N44" s="750" t="n">
        <x:v>1</x:v>
      </x:c>
      <x:c r="O44" s="750" t="n">
        <x:v>1</x:v>
      </x:c>
      <x:c r="P44" s="750" t="n">
        <x:v>1</x:v>
      </x:c>
      <x:c r="Q44" s="750" t="n">
        <x:f>IF(AND(ISNUMBER(D44),ISNUMBER(H44)),1,0)</x:f>
        <x:v>1</x:v>
      </x:c>
      <x:c r="R44" s="750" t="n">
        <x:f>IF(AND(ISNUMBER(G44),ISNUMBER(H44)),1,0)</x:f>
        <x:v>1</x:v>
      </x:c>
      <x:c r="S44" s="755" t="n">
        <x:f>IF(Q44=1,D44*H44,"")</x:f>
        <x:v>1095405780000</x:v>
      </x:c>
      <x:c r="T44" s="755" t="n">
        <x:f>IF(R44=1,G44*H44,"")</x:f>
        <x:v>3305019081000</x:v>
      </x:c>
      <x:c r="U44" s="776" t="str">
        <x:v>https://economy.statizoid.com/stat/gni-per-capita-atlas-method-current-us/indonesia.json</x:v>
      </x:c>
      <x:c r="V44" s="776" t="str">
        <x:v>https://economy.statizoid.com/stat/gni-per-capita-ppp-constant-2021-international/indonesia.json</x:v>
      </x:c>
      <x:c r="W44" s="776" t="str">
        <x:v>https://climate.statizoid.com/stat/population-total/indonesia.json</x:v>
      </x:c>
    </x:row>
    <x:row r="45" ht="21" customHeight="1">
      <x:c r="A45" s="750" t="str">
        <x:v>IDN</x:v>
      </x:c>
      <x:c r="B45" s="750" t="str">
        <x:v>Indonesia</x:v>
      </x:c>
      <x:c r="C45" s="750" t="n">
        <x:v>2020</x:v>
      </x:c>
      <x:c r="D45" s="756" t="n">
        <x:v>3850</x:v>
      </x:c>
      <x:c r="E45" s="756" t="n">
        <x:v>11872.2</x:v>
      </x:c>
      <x:c r="F45" s="756"/>
      <x:c r="G45" s="756" t="n">
        <x:f>IF(A45="CHN",F45,E45)</x:f>
        <x:v>11872.2</x:v>
      </x:c>
      <x:c r="H45" s="755" t="n">
        <x:v>274815000</x:v>
      </x:c>
      <x:c r="I45" s="750" t="str">
        <x:v>WDI mirror</x:v>
      </x:c>
      <x:c r="J45" s="750" t="str">
        <x:v>A-IDN</x:v>
      </x:c>
      <x:c r="K45" s="750" t="str">
        <x:v>P-IDN</x:v>
      </x:c>
      <x:c r="L45" s="750"/>
      <x:c r="M45" s="750" t="str">
        <x:v>N-IDN</x:v>
      </x:c>
      <x:c r="N45" s="750" t="n">
        <x:v>1</x:v>
      </x:c>
      <x:c r="O45" s="750" t="n">
        <x:v>1</x:v>
      </x:c>
      <x:c r="P45" s="750" t="n">
        <x:v>1</x:v>
      </x:c>
      <x:c r="Q45" s="750" t="n">
        <x:f>IF(AND(ISNUMBER(D45),ISNUMBER(H45)),1,0)</x:f>
        <x:v>1</x:v>
      </x:c>
      <x:c r="R45" s="750" t="n">
        <x:f>IF(AND(ISNUMBER(G45),ISNUMBER(H45)),1,0)</x:f>
        <x:v>1</x:v>
      </x:c>
      <x:c r="S45" s="755" t="n">
        <x:f>IF(Q45=1,D45*H45,"")</x:f>
        <x:v>1058037750000</x:v>
      </x:c>
      <x:c r="T45" s="755" t="n">
        <x:f>IF(R45=1,G45*H45,"")</x:f>
        <x:v>3262658643000</x:v>
      </x:c>
      <x:c r="U45" s="776" t="str">
        <x:v>https://economy.statizoid.com/stat/gni-per-capita-atlas-method-current-us/indonesia.json</x:v>
      </x:c>
      <x:c r="V45" s="776" t="str">
        <x:v>https://economy.statizoid.com/stat/gni-per-capita-ppp-constant-2021-international/indonesia.json</x:v>
      </x:c>
      <x:c r="W45" s="776" t="str">
        <x:v>https://climate.statizoid.com/stat/population-total/indonesia.json</x:v>
      </x:c>
    </x:row>
    <x:row r="46" ht="21" customHeight="1">
      <x:c r="A46" s="750" t="str">
        <x:v>IDN</x:v>
      </x:c>
      <x:c r="B46" s="750" t="str">
        <x:v>Indonesia</x:v>
      </x:c>
      <x:c r="C46" s="750" t="n">
        <x:v>2021</x:v>
      </x:c>
      <x:c r="D46" s="756" t="n">
        <x:v>4130</x:v>
      </x:c>
      <x:c r="E46" s="756" t="n">
        <x:v>12410.7</x:v>
      </x:c>
      <x:c r="F46" s="756"/>
      <x:c r="G46" s="756" t="n">
        <x:f>IF(A46="CHN",F46,E46)</x:f>
        <x:v>12410.7</x:v>
      </x:c>
      <x:c r="H46" s="755" t="n">
        <x:v>276758000</x:v>
      </x:c>
      <x:c r="I46" s="750" t="str">
        <x:v>WDI mirror</x:v>
      </x:c>
      <x:c r="J46" s="750" t="str">
        <x:v>A-IDN</x:v>
      </x:c>
      <x:c r="K46" s="750" t="str">
        <x:v>P-IDN</x:v>
      </x:c>
      <x:c r="L46" s="750"/>
      <x:c r="M46" s="750" t="str">
        <x:v>N-IDN</x:v>
      </x:c>
      <x:c r="N46" s="750" t="n">
        <x:v>1</x:v>
      </x:c>
      <x:c r="O46" s="750" t="n">
        <x:v>1</x:v>
      </x:c>
      <x:c r="P46" s="750" t="n">
        <x:v>1</x:v>
      </x:c>
      <x:c r="Q46" s="750" t="n">
        <x:f>IF(AND(ISNUMBER(D46),ISNUMBER(H46)),1,0)</x:f>
        <x:v>1</x:v>
      </x:c>
      <x:c r="R46" s="750" t="n">
        <x:f>IF(AND(ISNUMBER(G46),ISNUMBER(H46)),1,0)</x:f>
        <x:v>1</x:v>
      </x:c>
      <x:c r="S46" s="755" t="n">
        <x:f>IF(Q46=1,D46*H46,"")</x:f>
        <x:v>1143010540000</x:v>
      </x:c>
      <x:c r="T46" s="755" t="n">
        <x:f>IF(R46=1,G46*H46,"")</x:f>
        <x:v>3434760510600</x:v>
      </x:c>
      <x:c r="U46" s="776" t="str">
        <x:v>https://economy.statizoid.com/stat/gni-per-capita-atlas-method-current-us/indonesia.json</x:v>
      </x:c>
      <x:c r="V46" s="776" t="str">
        <x:v>https://economy.statizoid.com/stat/gni-per-capita-ppp-constant-2021-international/indonesia.json</x:v>
      </x:c>
      <x:c r="W46" s="776" t="str">
        <x:v>https://climate.statizoid.com/stat/population-total/indonesia.json</x:v>
      </x:c>
    </x:row>
    <x:row r="47" ht="21" customHeight="1">
      <x:c r="A47" s="750" t="str">
        <x:v>IDN</x:v>
      </x:c>
      <x:c r="B47" s="750" t="str">
        <x:v>Indonesia</x:v>
      </x:c>
      <x:c r="C47" s="750" t="n">
        <x:v>2022</x:v>
      </x:c>
      <x:c r="D47" s="756" t="n">
        <x:v>4520</x:v>
      </x:c>
      <x:c r="E47" s="756" t="n">
        <x:v>13026.1</x:v>
      </x:c>
      <x:c r="F47" s="756"/>
      <x:c r="G47" s="756" t="n">
        <x:f>IF(A47="CHN",F47,E47)</x:f>
        <x:v>13026.1</x:v>
      </x:c>
      <x:c r="H47" s="755" t="n">
        <x:v>278831000</x:v>
      </x:c>
      <x:c r="I47" s="750" t="str">
        <x:v>WDI mirror</x:v>
      </x:c>
      <x:c r="J47" s="750" t="str">
        <x:v>A-IDN</x:v>
      </x:c>
      <x:c r="K47" s="750" t="str">
        <x:v>P-IDN</x:v>
      </x:c>
      <x:c r="L47" s="750"/>
      <x:c r="M47" s="750" t="str">
        <x:v>N-IDN</x:v>
      </x:c>
      <x:c r="N47" s="750" t="n">
        <x:v>1</x:v>
      </x:c>
      <x:c r="O47" s="750" t="n">
        <x:v>1</x:v>
      </x:c>
      <x:c r="P47" s="750" t="n">
        <x:v>1</x:v>
      </x:c>
      <x:c r="Q47" s="750" t="n">
        <x:f>IF(AND(ISNUMBER(D47),ISNUMBER(H47)),1,0)</x:f>
        <x:v>1</x:v>
      </x:c>
      <x:c r="R47" s="750" t="n">
        <x:f>IF(AND(ISNUMBER(G47),ISNUMBER(H47)),1,0)</x:f>
        <x:v>1</x:v>
      </x:c>
      <x:c r="S47" s="755" t="n">
        <x:f>IF(Q47=1,D47*H47,"")</x:f>
        <x:v>1260316120000</x:v>
      </x:c>
      <x:c r="T47" s="755" t="n">
        <x:f>IF(R47=1,G47*H47,"")</x:f>
        <x:v>3632080489100</x:v>
      </x:c>
      <x:c r="U47" s="776" t="str">
        <x:v>https://economy.statizoid.com/stat/gni-per-capita-atlas-method-current-us/indonesia.json</x:v>
      </x:c>
      <x:c r="V47" s="776" t="str">
        <x:v>https://economy.statizoid.com/stat/gni-per-capita-ppp-constant-2021-international/indonesia.json</x:v>
      </x:c>
      <x:c r="W47" s="776" t="str">
        <x:v>https://climate.statizoid.com/stat/population-total/indonesia.json</x:v>
      </x:c>
    </x:row>
    <x:row r="48" ht="21" customHeight="1">
      <x:c r="A48" s="750" t="str">
        <x:v>IDN</x:v>
      </x:c>
      <x:c r="B48" s="750" t="str">
        <x:v>Indonesia</x:v>
      </x:c>
      <x:c r="C48" s="750" t="n">
        <x:v>2023</x:v>
      </x:c>
      <x:c r="D48" s="756" t="n">
        <x:v>4810</x:v>
      </x:c>
      <x:c r="E48" s="756" t="n">
        <x:v>13313.4</x:v>
      </x:c>
      <x:c r="F48" s="756"/>
      <x:c r="G48" s="756" t="n">
        <x:f>IF(A48="CHN",F48,E48)</x:f>
        <x:v>13313.4</x:v>
      </x:c>
      <x:c r="H48" s="755" t="n">
        <x:v>281190000</x:v>
      </x:c>
      <x:c r="I48" s="750" t="str">
        <x:v>WDI mirror</x:v>
      </x:c>
      <x:c r="J48" s="750" t="str">
        <x:v>A-IDN</x:v>
      </x:c>
      <x:c r="K48" s="750" t="str">
        <x:v>P-IDN</x:v>
      </x:c>
      <x:c r="L48" s="750"/>
      <x:c r="M48" s="750" t="str">
        <x:v>N-IDN</x:v>
      </x:c>
      <x:c r="N48" s="750" t="n">
        <x:v>1</x:v>
      </x:c>
      <x:c r="O48" s="750" t="n">
        <x:v>1</x:v>
      </x:c>
      <x:c r="P48" s="750" t="n">
        <x:v>1</x:v>
      </x:c>
      <x:c r="Q48" s="750" t="n">
        <x:f>IF(AND(ISNUMBER(D48),ISNUMBER(H48)),1,0)</x:f>
        <x:v>1</x:v>
      </x:c>
      <x:c r="R48" s="750" t="n">
        <x:f>IF(AND(ISNUMBER(G48),ISNUMBER(H48)),1,0)</x:f>
        <x:v>1</x:v>
      </x:c>
      <x:c r="S48" s="755" t="n">
        <x:f>IF(Q48=1,D48*H48,"")</x:f>
        <x:v>1352523900000</x:v>
      </x:c>
      <x:c r="T48" s="755" t="n">
        <x:f>IF(R48=1,G48*H48,"")</x:f>
        <x:v>3743594946000</x:v>
      </x:c>
      <x:c r="U48" s="776" t="str">
        <x:v>https://economy.statizoid.com/stat/gni-per-capita-atlas-method-current-us/indonesia.json</x:v>
      </x:c>
      <x:c r="V48" s="776" t="str">
        <x:v>https://economy.statizoid.com/stat/gni-per-capita-ppp-constant-2021-international/indonesia.json</x:v>
      </x:c>
      <x:c r="W48" s="776" t="str">
        <x:v>https://climate.statizoid.com/stat/population-total/indonesia.json</x:v>
      </x:c>
    </x:row>
    <x:row r="49" ht="21" customHeight="1">
      <x:c r="A49" s="751" t="str">
        <x:v>SAU</x:v>
      </x:c>
      <x:c r="B49" s="751" t="str">
        <x:v>Saudi Arabia</x:v>
      </x:c>
      <x:c r="C49" s="751" t="n">
        <x:v>2013</x:v>
      </x:c>
      <x:c r="D49" s="753" t="n">
        <x:v>28620</x:v>
      </x:c>
      <x:c r="E49" s="753" t="n">
        <x:v>70562</x:v>
      </x:c>
      <x:c r="F49" s="753"/>
      <x:c r="G49" s="753" t="n">
        <x:f>IF(A49="CHN",F49,E49)</x:f>
        <x:v>70562</x:v>
      </x:c>
      <x:c r="H49" s="752" t="n">
        <x:v>27624000</x:v>
      </x:c>
      <x:c r="I49" s="751" t="str">
        <x:v>WDI mirror</x:v>
      </x:c>
      <x:c r="J49" s="751" t="str">
        <x:v>A-SAU</x:v>
      </x:c>
      <x:c r="K49" s="751" t="str">
        <x:v>P-SAU</x:v>
      </x:c>
      <x:c r="L49" s="751"/>
      <x:c r="M49" s="751" t="str">
        <x:v>N-SAU</x:v>
      </x:c>
      <x:c r="N49" s="751" t="n">
        <x:v>1</x:v>
      </x:c>
      <x:c r="O49" s="751" t="n">
        <x:v>1</x:v>
      </x:c>
      <x:c r="P49" s="751" t="n">
        <x:v>1</x:v>
      </x:c>
      <x:c r="Q49" s="751" t="n">
        <x:f>IF(AND(ISNUMBER(D49),ISNUMBER(H49)),1,0)</x:f>
        <x:v>1</x:v>
      </x:c>
      <x:c r="R49" s="751" t="n">
        <x:f>IF(AND(ISNUMBER(G49),ISNUMBER(H49)),1,0)</x:f>
        <x:v>1</x:v>
      </x:c>
      <x:c r="S49" s="752" t="n">
        <x:f>IF(Q49=1,D49*H49,"")</x:f>
        <x:v>790598880000</x:v>
      </x:c>
      <x:c r="T49" s="752" t="n">
        <x:f>IF(R49=1,G49*H49,"")</x:f>
        <x:v>1949204688000</x:v>
      </x:c>
      <x:c r="U49" s="776" t="str">
        <x:v>https://economy.statizoid.com/stat/gni-per-capita-atlas-method-current-us/saudi-arabia/</x:v>
      </x:c>
      <x:c r="V49" s="776" t="str">
        <x:v>https://economy.statizoid.com/stat/gni-per-capita-ppp-constant-2021-international/saudi-arabia.json</x:v>
      </x:c>
      <x:c r="W49" s="776" t="str">
        <x:v>https://climate.statizoid.com/stat/population-total/saudi-arabia.json</x:v>
      </x:c>
    </x:row>
    <x:row r="50" ht="21" customHeight="1">
      <x:c r="A50" s="751" t="str">
        <x:v>SAU</x:v>
      </x:c>
      <x:c r="B50" s="751" t="str">
        <x:v>Saudi Arabia</x:v>
      </x:c>
      <x:c r="C50" s="751" t="n">
        <x:v>2014</x:v>
      </x:c>
      <x:c r="D50" s="753" t="n">
        <x:v>29080</x:v>
      </x:c>
      <x:c r="E50" s="753" t="n">
        <x:v>67536.9</x:v>
      </x:c>
      <x:c r="F50" s="753"/>
      <x:c r="G50" s="753" t="n">
        <x:f>IF(A50="CHN",F50,E50)</x:f>
        <x:v>67536.9</x:v>
      </x:c>
      <x:c r="H50" s="752" t="n">
        <x:v>28309300</x:v>
      </x:c>
      <x:c r="I50" s="751" t="str">
        <x:v>WDI mirror</x:v>
      </x:c>
      <x:c r="J50" s="751" t="str">
        <x:v>A-SAU</x:v>
      </x:c>
      <x:c r="K50" s="751" t="str">
        <x:v>P-SAU</x:v>
      </x:c>
      <x:c r="L50" s="751"/>
      <x:c r="M50" s="751" t="str">
        <x:v>N-SAU</x:v>
      </x:c>
      <x:c r="N50" s="751" t="n">
        <x:v>1</x:v>
      </x:c>
      <x:c r="O50" s="751" t="n">
        <x:v>1</x:v>
      </x:c>
      <x:c r="P50" s="751" t="n">
        <x:v>1</x:v>
      </x:c>
      <x:c r="Q50" s="751" t="n">
        <x:f>IF(AND(ISNUMBER(D50),ISNUMBER(H50)),1,0)</x:f>
        <x:v>1</x:v>
      </x:c>
      <x:c r="R50" s="751" t="n">
        <x:f>IF(AND(ISNUMBER(G50),ISNUMBER(H50)),1,0)</x:f>
        <x:v>1</x:v>
      </x:c>
      <x:c r="S50" s="752" t="n">
        <x:f>IF(Q50=1,D50*H50,"")</x:f>
        <x:v>823234444000</x:v>
      </x:c>
      <x:c r="T50" s="752" t="n">
        <x:f>IF(R50=1,G50*H50,"")</x:f>
        <x:v>1911922363169.9998</x:v>
      </x:c>
      <x:c r="U50" s="776" t="str">
        <x:v>https://economy.statizoid.com/stat/gni-per-capita-atlas-method-current-us/saudi-arabia/</x:v>
      </x:c>
      <x:c r="V50" s="776" t="str">
        <x:v>https://economy.statizoid.com/stat/gni-per-capita-ppp-constant-2021-international/saudi-arabia.json</x:v>
      </x:c>
      <x:c r="W50" s="776" t="str">
        <x:v>https://climate.statizoid.com/stat/population-total/saudi-arabia.json</x:v>
      </x:c>
    </x:row>
    <x:row r="51" ht="21" customHeight="1">
      <x:c r="A51" s="751" t="str">
        <x:v>SAU</x:v>
      </x:c>
      <x:c r="B51" s="751" t="str">
        <x:v>Saudi Arabia</x:v>
      </x:c>
      <x:c r="C51" s="751" t="n">
        <x:v>2015</x:v>
      </x:c>
      <x:c r="D51" s="753" t="n">
        <x:v>26580</x:v>
      </x:c>
      <x:c r="E51" s="753" t="n">
        <x:v>56098.1</x:v>
      </x:c>
      <x:c r="F51" s="753"/>
      <x:c r="G51" s="753" t="n">
        <x:f>IF(A51="CHN",F51,E51)</x:f>
        <x:v>56098.1</x:v>
      </x:c>
      <x:c r="H51" s="752" t="n">
        <x:v>29816400</x:v>
      </x:c>
      <x:c r="I51" s="751" t="str">
        <x:v>WDI mirror</x:v>
      </x:c>
      <x:c r="J51" s="751" t="str">
        <x:v>A-SAU</x:v>
      </x:c>
      <x:c r="K51" s="751" t="str">
        <x:v>P-SAU</x:v>
      </x:c>
      <x:c r="L51" s="751"/>
      <x:c r="M51" s="751" t="str">
        <x:v>N-SAU</x:v>
      </x:c>
      <x:c r="N51" s="751" t="n">
        <x:v>1</x:v>
      </x:c>
      <x:c r="O51" s="751" t="n">
        <x:v>1</x:v>
      </x:c>
      <x:c r="P51" s="751" t="n">
        <x:v>1</x:v>
      </x:c>
      <x:c r="Q51" s="751" t="n">
        <x:f>IF(AND(ISNUMBER(D51),ISNUMBER(H51)),1,0)</x:f>
        <x:v>1</x:v>
      </x:c>
      <x:c r="R51" s="751" t="n">
        <x:f>IF(AND(ISNUMBER(G51),ISNUMBER(H51)),1,0)</x:f>
        <x:v>1</x:v>
      </x:c>
      <x:c r="S51" s="752" t="n">
        <x:f>IF(Q51=1,D51*H51,"")</x:f>
        <x:v>792519912000</x:v>
      </x:c>
      <x:c r="T51" s="752" t="n">
        <x:f>IF(R51=1,G51*H51,"")</x:f>
        <x:v>1672643388840</x:v>
      </x:c>
      <x:c r="U51" s="776" t="str">
        <x:v>https://economy.statizoid.com/stat/gni-per-capita-atlas-method-current-us/saudi-arabia/</x:v>
      </x:c>
      <x:c r="V51" s="776" t="str">
        <x:v>https://economy.statizoid.com/stat/gni-per-capita-ppp-constant-2021-international/saudi-arabia.json</x:v>
      </x:c>
      <x:c r="W51" s="776" t="str">
        <x:v>https://climate.statizoid.com/stat/population-total/saudi-arabia.json</x:v>
      </x:c>
    </x:row>
    <x:row r="52" ht="21" customHeight="1">
      <x:c r="A52" s="751" t="str">
        <x:v>SAU</x:v>
      </x:c>
      <x:c r="B52" s="751" t="str">
        <x:v>Saudi Arabia</x:v>
      </x:c>
      <x:c r="C52" s="751" t="n">
        <x:v>2016</x:v>
      </x:c>
      <x:c r="D52" s="753" t="n">
        <x:v>23940</x:v>
      </x:c>
      <x:c r="E52" s="753" t="n">
        <x:v>52448.6</x:v>
      </x:c>
      <x:c r="F52" s="753"/>
      <x:c r="G52" s="753" t="n">
        <x:f>IF(A52="CHN",F52,E52)</x:f>
        <x:v>52448.6</x:v>
      </x:c>
      <x:c r="H52" s="752" t="n">
        <x:v>30954200</x:v>
      </x:c>
      <x:c r="I52" s="751" t="str">
        <x:v>WDI mirror</x:v>
      </x:c>
      <x:c r="J52" s="751" t="str">
        <x:v>A-SAU</x:v>
      </x:c>
      <x:c r="K52" s="751" t="str">
        <x:v>P-SAU</x:v>
      </x:c>
      <x:c r="L52" s="751"/>
      <x:c r="M52" s="751" t="str">
        <x:v>N-SAU</x:v>
      </x:c>
      <x:c r="N52" s="751" t="n">
        <x:v>1</x:v>
      </x:c>
      <x:c r="O52" s="751" t="n">
        <x:v>1</x:v>
      </x:c>
      <x:c r="P52" s="751" t="n">
        <x:v>1</x:v>
      </x:c>
      <x:c r="Q52" s="751" t="n">
        <x:f>IF(AND(ISNUMBER(D52),ISNUMBER(H52)),1,0)</x:f>
        <x:v>1</x:v>
      </x:c>
      <x:c r="R52" s="751" t="n">
        <x:f>IF(AND(ISNUMBER(G52),ISNUMBER(H52)),1,0)</x:f>
        <x:v>1</x:v>
      </x:c>
      <x:c r="S52" s="752" t="n">
        <x:f>IF(Q52=1,D52*H52,"")</x:f>
        <x:v>741043548000</x:v>
      </x:c>
      <x:c r="T52" s="752" t="n">
        <x:f>IF(R52=1,G52*H52,"")</x:f>
        <x:v>1623504454120</x:v>
      </x:c>
      <x:c r="U52" s="776" t="str">
        <x:v>https://economy.statizoid.com/stat/gni-per-capita-atlas-method-current-us/saudi-arabia/</x:v>
      </x:c>
      <x:c r="V52" s="776" t="str">
        <x:v>https://economy.statizoid.com/stat/gni-per-capita-ppp-constant-2021-international/saudi-arabia.json</x:v>
      </x:c>
      <x:c r="W52" s="776" t="str">
        <x:v>https://climate.statizoid.com/stat/population-total/saudi-arabia.json</x:v>
      </x:c>
    </x:row>
    <x:row r="53" ht="21" customHeight="1">
      <x:c r="A53" s="751" t="str">
        <x:v>SAU</x:v>
      </x:c>
      <x:c r="B53" s="751" t="str">
        <x:v>Saudi Arabia</x:v>
      </x:c>
      <x:c r="C53" s="751" t="n">
        <x:v>2017</x:v>
      </x:c>
      <x:c r="D53" s="753" t="n">
        <x:v>23130</x:v>
      </x:c>
      <x:c r="E53" s="753" t="n">
        <x:v>55881.4</x:v>
      </x:c>
      <x:c r="F53" s="753"/>
      <x:c r="G53" s="753" t="n">
        <x:f>IF(A53="CHN",F53,E53)</x:f>
        <x:v>55881.4</x:v>
      </x:c>
      <x:c r="H53" s="752" t="n">
        <x:v>30977400</x:v>
      </x:c>
      <x:c r="I53" s="751" t="str">
        <x:v>WDI mirror</x:v>
      </x:c>
      <x:c r="J53" s="751" t="str">
        <x:v>A-SAU</x:v>
      </x:c>
      <x:c r="K53" s="751" t="str">
        <x:v>P-SAU</x:v>
      </x:c>
      <x:c r="L53" s="751"/>
      <x:c r="M53" s="751" t="str">
        <x:v>N-SAU</x:v>
      </x:c>
      <x:c r="N53" s="751" t="n">
        <x:v>1</x:v>
      </x:c>
      <x:c r="O53" s="751" t="n">
        <x:v>1</x:v>
      </x:c>
      <x:c r="P53" s="751" t="n">
        <x:v>1</x:v>
      </x:c>
      <x:c r="Q53" s="751" t="n">
        <x:f>IF(AND(ISNUMBER(D53),ISNUMBER(H53)),1,0)</x:f>
        <x:v>1</x:v>
      </x:c>
      <x:c r="R53" s="751" t="n">
        <x:f>IF(AND(ISNUMBER(G53),ISNUMBER(H53)),1,0)</x:f>
        <x:v>1</x:v>
      </x:c>
      <x:c r="S53" s="752" t="n">
        <x:f>IF(Q53=1,D53*H53,"")</x:f>
        <x:v>716507262000</x:v>
      </x:c>
      <x:c r="T53" s="752" t="n">
        <x:f>IF(R53=1,G53*H53,"")</x:f>
        <x:v>1731060480360</x:v>
      </x:c>
      <x:c r="U53" s="776" t="str">
        <x:v>https://economy.statizoid.com/stat/gni-per-capita-atlas-method-current-us/saudi-arabia/</x:v>
      </x:c>
      <x:c r="V53" s="776" t="str">
        <x:v>https://economy.statizoid.com/stat/gni-per-capita-ppp-constant-2021-international/saudi-arabia.json</x:v>
      </x:c>
      <x:c r="W53" s="776" t="str">
        <x:v>https://climate.statizoid.com/stat/population-total/saudi-arabia.json</x:v>
      </x:c>
    </x:row>
    <x:row r="54" ht="21" customHeight="1">
      <x:c r="A54" s="751" t="str">
        <x:v>SAU</x:v>
      </x:c>
      <x:c r="B54" s="751" t="str">
        <x:v>Saudi Arabia</x:v>
      </x:c>
      <x:c r="C54" s="751" t="n">
        <x:v>2018</x:v>
      </x:c>
      <x:c r="D54" s="753" t="n">
        <x:v>26570</x:v>
      </x:c>
      <x:c r="E54" s="753" t="n">
        <x:v>62750.8</x:v>
      </x:c>
      <x:c r="F54" s="753"/>
      <x:c r="G54" s="753" t="n">
        <x:f>IF(A54="CHN",F54,E54)</x:f>
        <x:v>62750.8</x:v>
      </x:c>
      <x:c r="H54" s="752" t="n">
        <x:v>30196300</x:v>
      </x:c>
      <x:c r="I54" s="751" t="str">
        <x:v>WDI mirror</x:v>
      </x:c>
      <x:c r="J54" s="751" t="str">
        <x:v>A-SAU</x:v>
      </x:c>
      <x:c r="K54" s="751" t="str">
        <x:v>P-SAU</x:v>
      </x:c>
      <x:c r="L54" s="751"/>
      <x:c r="M54" s="751" t="str">
        <x:v>N-SAU</x:v>
      </x:c>
      <x:c r="N54" s="751" t="n">
        <x:v>1</x:v>
      </x:c>
      <x:c r="O54" s="751" t="n">
        <x:v>1</x:v>
      </x:c>
      <x:c r="P54" s="751" t="n">
        <x:v>1</x:v>
      </x:c>
      <x:c r="Q54" s="751" t="n">
        <x:f>IF(AND(ISNUMBER(D54),ISNUMBER(H54)),1,0)</x:f>
        <x:v>1</x:v>
      </x:c>
      <x:c r="R54" s="751" t="n">
        <x:f>IF(AND(ISNUMBER(G54),ISNUMBER(H54)),1,0)</x:f>
        <x:v>1</x:v>
      </x:c>
      <x:c r="S54" s="752" t="n">
        <x:f>IF(Q54=1,D54*H54,"")</x:f>
        <x:v>802315691000</x:v>
      </x:c>
      <x:c r="T54" s="752" t="n">
        <x:f>IF(R54=1,G54*H54,"")</x:f>
        <x:v>1894841982040</x:v>
      </x:c>
      <x:c r="U54" s="776" t="str">
        <x:v>https://economy.statizoid.com/stat/gni-per-capita-atlas-method-current-us/saudi-arabia/</x:v>
      </x:c>
      <x:c r="V54" s="776" t="str">
        <x:v>https://economy.statizoid.com/stat/gni-per-capita-ppp-constant-2021-international/saudi-arabia.json</x:v>
      </x:c>
      <x:c r="W54" s="776" t="str">
        <x:v>https://climate.statizoid.com/stat/population-total/saudi-arabia.json</x:v>
      </x:c>
    </x:row>
    <x:row r="55" ht="21" customHeight="1">
      <x:c r="A55" s="751" t="str">
        <x:v>SAU</x:v>
      </x:c>
      <x:c r="B55" s="751" t="str">
        <x:v>Saudi Arabia</x:v>
      </x:c>
      <x:c r="C55" s="751" t="n">
        <x:v>2019</x:v>
      </x:c>
      <x:c r="D55" s="753" t="n">
        <x:v>29140</x:v>
      </x:c>
      <x:c r="E55" s="753" t="n">
        <x:v>63557.8</x:v>
      </x:c>
      <x:c r="F55" s="753"/>
      <x:c r="G55" s="753" t="n">
        <x:f>IF(A55="CHN",F55,E55)</x:f>
        <x:v>63557.8</x:v>
      </x:c>
      <x:c r="H55" s="752" t="n">
        <x:v>30063800</x:v>
      </x:c>
      <x:c r="I55" s="751" t="str">
        <x:v>WDI mirror</x:v>
      </x:c>
      <x:c r="J55" s="751" t="str">
        <x:v>A-SAU</x:v>
      </x:c>
      <x:c r="K55" s="751" t="str">
        <x:v>P-SAU</x:v>
      </x:c>
      <x:c r="L55" s="751"/>
      <x:c r="M55" s="751" t="str">
        <x:v>N-SAU</x:v>
      </x:c>
      <x:c r="N55" s="751" t="n">
        <x:v>1</x:v>
      </x:c>
      <x:c r="O55" s="751" t="n">
        <x:v>1</x:v>
      </x:c>
      <x:c r="P55" s="751" t="n">
        <x:v>1</x:v>
      </x:c>
      <x:c r="Q55" s="751" t="n">
        <x:f>IF(AND(ISNUMBER(D55),ISNUMBER(H55)),1,0)</x:f>
        <x:v>1</x:v>
      </x:c>
      <x:c r="R55" s="751" t="n">
        <x:f>IF(AND(ISNUMBER(G55),ISNUMBER(H55)),1,0)</x:f>
        <x:v>1</x:v>
      </x:c>
      <x:c r="S55" s="752" t="n">
        <x:f>IF(Q55=1,D55*H55,"")</x:f>
        <x:v>876059132000</x:v>
      </x:c>
      <x:c r="T55" s="752" t="n">
        <x:f>IF(R55=1,G55*H55,"")</x:f>
        <x:v>1910788987640</x:v>
      </x:c>
      <x:c r="U55" s="776" t="str">
        <x:v>https://economy.statizoid.com/stat/gni-per-capita-atlas-method-current-us/saudi-arabia/</x:v>
      </x:c>
      <x:c r="V55" s="776" t="str">
        <x:v>https://economy.statizoid.com/stat/gni-per-capita-ppp-constant-2021-international/saudi-arabia.json</x:v>
      </x:c>
      <x:c r="W55" s="776" t="str">
        <x:v>https://climate.statizoid.com/stat/population-total/saudi-arabia.json</x:v>
      </x:c>
    </x:row>
    <x:row r="56" ht="21" customHeight="1">
      <x:c r="A56" s="751" t="str">
        <x:v>SAU</x:v>
      </x:c>
      <x:c r="B56" s="751" t="str">
        <x:v>Saudi Arabia</x:v>
      </x:c>
      <x:c r="C56" s="751" t="n">
        <x:v>2020</x:v>
      </x:c>
      <x:c r="D56" s="753" t="n">
        <x:v>26940</x:v>
      </x:c>
      <x:c r="E56" s="753" t="n">
        <x:v>52924.3</x:v>
      </x:c>
      <x:c r="F56" s="753"/>
      <x:c r="G56" s="753" t="n">
        <x:f>IF(A56="CHN",F56,E56)</x:f>
        <x:v>52924.3</x:v>
      </x:c>
      <x:c r="H56" s="752" t="n">
        <x:v>31552500</x:v>
      </x:c>
      <x:c r="I56" s="751" t="str">
        <x:v>WDI mirror</x:v>
      </x:c>
      <x:c r="J56" s="751" t="str">
        <x:v>A-SAU</x:v>
      </x:c>
      <x:c r="K56" s="751" t="str">
        <x:v>P-SAU</x:v>
      </x:c>
      <x:c r="L56" s="751"/>
      <x:c r="M56" s="751" t="str">
        <x:v>N-SAU</x:v>
      </x:c>
      <x:c r="N56" s="751" t="n">
        <x:v>1</x:v>
      </x:c>
      <x:c r="O56" s="751" t="n">
        <x:v>1</x:v>
      </x:c>
      <x:c r="P56" s="751" t="n">
        <x:v>1</x:v>
      </x:c>
      <x:c r="Q56" s="751" t="n">
        <x:f>IF(AND(ISNUMBER(D56),ISNUMBER(H56)),1,0)</x:f>
        <x:v>1</x:v>
      </x:c>
      <x:c r="R56" s="751" t="n">
        <x:f>IF(AND(ISNUMBER(G56),ISNUMBER(H56)),1,0)</x:f>
        <x:v>1</x:v>
      </x:c>
      <x:c r="S56" s="752" t="n">
        <x:f>IF(Q56=1,D56*H56,"")</x:f>
        <x:v>850024350000</x:v>
      </x:c>
      <x:c r="T56" s="752" t="n">
        <x:f>IF(R56=1,G56*H56,"")</x:f>
        <x:v>1669893975750</x:v>
      </x:c>
      <x:c r="U56" s="776" t="str">
        <x:v>https://economy.statizoid.com/stat/gni-per-capita-atlas-method-current-us/saudi-arabia/</x:v>
      </x:c>
      <x:c r="V56" s="776" t="str">
        <x:v>https://economy.statizoid.com/stat/gni-per-capita-ppp-constant-2021-international/saudi-arabia.json</x:v>
      </x:c>
      <x:c r="W56" s="776" t="str">
        <x:v>https://climate.statizoid.com/stat/population-total/saudi-arabia.json</x:v>
      </x:c>
    </x:row>
    <x:row r="57" ht="21" customHeight="1">
      <x:c r="A57" s="751" t="str">
        <x:v>SAU</x:v>
      </x:c>
      <x:c r="B57" s="751" t="str">
        <x:v>Saudi Arabia</x:v>
      </x:c>
      <x:c r="C57" s="751" t="n">
        <x:v>2021</x:v>
      </x:c>
      <x:c r="D57" s="753" t="n">
        <x:v>30480</x:v>
      </x:c>
      <x:c r="E57" s="753" t="n">
        <x:v>63437.6</x:v>
      </x:c>
      <x:c r="F57" s="753"/>
      <x:c r="G57" s="753" t="n">
        <x:f>IF(A57="CHN",F57,E57)</x:f>
        <x:v>63437.6</x:v>
      </x:c>
      <x:c r="H57" s="752" t="n">
        <x:v>30784400</x:v>
      </x:c>
      <x:c r="I57" s="751" t="str">
        <x:v>WDI mirror</x:v>
      </x:c>
      <x:c r="J57" s="751" t="str">
        <x:v>A-SAU</x:v>
      </x:c>
      <x:c r="K57" s="751" t="str">
        <x:v>P-SAU</x:v>
      </x:c>
      <x:c r="L57" s="751"/>
      <x:c r="M57" s="751" t="str">
        <x:v>N-SAU</x:v>
      </x:c>
      <x:c r="N57" s="751" t="n">
        <x:v>1</x:v>
      </x:c>
      <x:c r="O57" s="751" t="n">
        <x:v>1</x:v>
      </x:c>
      <x:c r="P57" s="751" t="n">
        <x:v>1</x:v>
      </x:c>
      <x:c r="Q57" s="751" t="n">
        <x:f>IF(AND(ISNUMBER(D57),ISNUMBER(H57)),1,0)</x:f>
        <x:v>1</x:v>
      </x:c>
      <x:c r="R57" s="751" t="n">
        <x:f>IF(AND(ISNUMBER(G57),ISNUMBER(H57)),1,0)</x:f>
        <x:v>1</x:v>
      </x:c>
      <x:c r="S57" s="752" t="n">
        <x:f>IF(Q57=1,D57*H57,"")</x:f>
        <x:v>938308512000</x:v>
      </x:c>
      <x:c r="T57" s="752" t="n">
        <x:f>IF(R57=1,G57*H57,"")</x:f>
        <x:v>1952888453440</x:v>
      </x:c>
      <x:c r="U57" s="776" t="str">
        <x:v>https://economy.statizoid.com/stat/gni-per-capita-atlas-method-current-us/saudi-arabia/</x:v>
      </x:c>
      <x:c r="V57" s="776" t="str">
        <x:v>https://economy.statizoid.com/stat/gni-per-capita-ppp-constant-2021-international/saudi-arabia.json</x:v>
      </x:c>
      <x:c r="W57" s="776" t="str">
        <x:v>https://climate.statizoid.com/stat/population-total/saudi-arabia.json</x:v>
      </x:c>
    </x:row>
    <x:row r="58" ht="21" customHeight="1">
      <x:c r="A58" s="751" t="str">
        <x:v>SAU</x:v>
      </x:c>
      <x:c r="B58" s="751" t="str">
        <x:v>Saudi Arabia</x:v>
      </x:c>
      <x:c r="C58" s="751" t="n">
        <x:v>2022</x:v>
      </x:c>
      <x:c r="D58" s="753" t="n">
        <x:v>35110</x:v>
      </x:c>
      <x:c r="E58" s="753" t="n">
        <x:v>72136.2</x:v>
      </x:c>
      <x:c r="F58" s="753"/>
      <x:c r="G58" s="753" t="n">
        <x:f>IF(A58="CHN",F58,E58)</x:f>
        <x:v>72136.2</x:v>
      </x:c>
      <x:c r="H58" s="752" t="n">
        <x:v>32175200</x:v>
      </x:c>
      <x:c r="I58" s="751" t="str">
        <x:v>WDI mirror</x:v>
      </x:c>
      <x:c r="J58" s="751" t="str">
        <x:v>A-SAU</x:v>
      </x:c>
      <x:c r="K58" s="751" t="str">
        <x:v>P-SAU</x:v>
      </x:c>
      <x:c r="L58" s="751"/>
      <x:c r="M58" s="751" t="str">
        <x:v>N-SAU</x:v>
      </x:c>
      <x:c r="N58" s="751" t="n">
        <x:v>1</x:v>
      </x:c>
      <x:c r="O58" s="751" t="n">
        <x:v>1</x:v>
      </x:c>
      <x:c r="P58" s="751" t="n">
        <x:v>1</x:v>
      </x:c>
      <x:c r="Q58" s="751" t="n">
        <x:f>IF(AND(ISNUMBER(D58),ISNUMBER(H58)),1,0)</x:f>
        <x:v>1</x:v>
      </x:c>
      <x:c r="R58" s="751" t="n">
        <x:f>IF(AND(ISNUMBER(G58),ISNUMBER(H58)),1,0)</x:f>
        <x:v>1</x:v>
      </x:c>
      <x:c r="S58" s="752" t="n">
        <x:f>IF(Q58=1,D58*H58,"")</x:f>
        <x:v>1129671272000</x:v>
      </x:c>
      <x:c r="T58" s="752" t="n">
        <x:f>IF(R58=1,G58*H58,"")</x:f>
        <x:v>2320996662240</x:v>
      </x:c>
      <x:c r="U58" s="776" t="str">
        <x:v>https://economy.statizoid.com/stat/gni-per-capita-atlas-method-current-us/saudi-arabia/</x:v>
      </x:c>
      <x:c r="V58" s="776" t="str">
        <x:v>https://economy.statizoid.com/stat/gni-per-capita-ppp-constant-2021-international/saudi-arabia.json</x:v>
      </x:c>
      <x:c r="W58" s="776" t="str">
        <x:v>https://climate.statizoid.com/stat/population-total/saudi-arabia.json</x:v>
      </x:c>
    </x:row>
    <x:row r="59" ht="21" customHeight="1">
      <x:c r="A59" s="751" t="str">
        <x:v>SAU</x:v>
      </x:c>
      <x:c r="B59" s="751" t="str">
        <x:v>Saudi Arabia</x:v>
      </x:c>
      <x:c r="C59" s="751" t="n">
        <x:v>2023</x:v>
      </x:c>
      <x:c r="D59" s="753" t="n">
        <x:v>36330</x:v>
      </x:c>
      <x:c r="E59" s="753" t="n">
        <x:v>65885.2</x:v>
      </x:c>
      <x:c r="F59" s="753"/>
      <x:c r="G59" s="753" t="n">
        <x:f>IF(A59="CHN",F59,E59)</x:f>
        <x:v>65885.2</x:v>
      </x:c>
      <x:c r="H59" s="752" t="n">
        <x:v>33702700</x:v>
      </x:c>
      <x:c r="I59" s="751" t="str">
        <x:v>WDI mirror</x:v>
      </x:c>
      <x:c r="J59" s="751" t="str">
        <x:v>A-SAU</x:v>
      </x:c>
      <x:c r="K59" s="751" t="str">
        <x:v>P-SAU</x:v>
      </x:c>
      <x:c r="L59" s="751"/>
      <x:c r="M59" s="751" t="str">
        <x:v>N-SAU</x:v>
      </x:c>
      <x:c r="N59" s="751" t="n">
        <x:v>1</x:v>
      </x:c>
      <x:c r="O59" s="751" t="n">
        <x:v>1</x:v>
      </x:c>
      <x:c r="P59" s="751" t="n">
        <x:v>1</x:v>
      </x:c>
      <x:c r="Q59" s="751" t="n">
        <x:f>IF(AND(ISNUMBER(D59),ISNUMBER(H59)),1,0)</x:f>
        <x:v>1</x:v>
      </x:c>
      <x:c r="R59" s="751" t="n">
        <x:f>IF(AND(ISNUMBER(G59),ISNUMBER(H59)),1,0)</x:f>
        <x:v>1</x:v>
      </x:c>
      <x:c r="S59" s="752" t="n">
        <x:f>IF(Q59=1,D59*H59,"")</x:f>
        <x:v>1224419091000</x:v>
      </x:c>
      <x:c r="T59" s="752" t="n">
        <x:f>IF(R59=1,G59*H59,"")</x:f>
        <x:v>2220509130040</x:v>
      </x:c>
      <x:c r="U59" s="776" t="str">
        <x:v>https://economy.statizoid.com/stat/gni-per-capita-atlas-method-current-us/saudi-arabia/</x:v>
      </x:c>
      <x:c r="V59" s="776" t="str">
        <x:v>https://economy.statizoid.com/stat/gni-per-capita-ppp-constant-2021-international/saudi-arabia.json</x:v>
      </x:c>
      <x:c r="W59" s="776" t="str">
        <x:v>https://climate.statizoid.com/stat/population-total/saudi-arabia.json</x:v>
      </x:c>
    </x:row>
    <x:row r="60" ht="21" customHeight="1">
      <x:c r="A60" s="750" t="str">
        <x:v>RUS</x:v>
      </x:c>
      <x:c r="B60" s="750" t="str">
        <x:v>Russia</x:v>
      </x:c>
      <x:c r="C60" s="750" t="n">
        <x:v>2013</x:v>
      </x:c>
      <x:c r="D60" s="756" t="n">
        <x:v>15160</x:v>
      </x:c>
      <x:c r="E60" s="756" t="n">
        <x:v>36342.1</x:v>
      </x:c>
      <x:c r="F60" s="756"/>
      <x:c r="G60" s="756" t="n">
        <x:f>IF(A60="CHN",F60,E60)</x:f>
        <x:v>36342.1</x:v>
      </x:c>
      <x:c r="H60" s="755" t="n">
        <x:v>143806000</x:v>
      </x:c>
      <x:c r="I60" s="750" t="str">
        <x:v>WDI mirror</x:v>
      </x:c>
      <x:c r="J60" s="750" t="str">
        <x:v>A-RUS</x:v>
      </x:c>
      <x:c r="K60" s="750" t="str">
        <x:v>P-RUS</x:v>
      </x:c>
      <x:c r="L60" s="750"/>
      <x:c r="M60" s="750" t="str">
        <x:v>N-RUS</x:v>
      </x:c>
      <x:c r="N60" s="750" t="n">
        <x:v>1</x:v>
      </x:c>
      <x:c r="O60" s="750" t="n">
        <x:v>1</x:v>
      </x:c>
      <x:c r="P60" s="750" t="n">
        <x:v>1</x:v>
      </x:c>
      <x:c r="Q60" s="750" t="n">
        <x:f>IF(AND(ISNUMBER(D60),ISNUMBER(H60)),1,0)</x:f>
        <x:v>1</x:v>
      </x:c>
      <x:c r="R60" s="750" t="n">
        <x:f>IF(AND(ISNUMBER(G60),ISNUMBER(H60)),1,0)</x:f>
        <x:v>1</x:v>
      </x:c>
      <x:c r="S60" s="755" t="n">
        <x:f>IF(Q60=1,D60*H60,"")</x:f>
        <x:v>2180098960000</x:v>
      </x:c>
      <x:c r="T60" s="755" t="n">
        <x:f>IF(R60=1,G60*H60,"")</x:f>
        <x:v>5226212032600</x:v>
      </x:c>
      <x:c r="U60" s="776" t="str">
        <x:v>https://economy.statizoid.com/stat/gni-per-capita-atlas-method-current-us/russian-federation.json</x:v>
      </x:c>
      <x:c r="V60" s="776" t="str">
        <x:v>https://economy.statizoid.com/stat/gni-per-capita-ppp-constant-2021-international/russian-federation.json</x:v>
      </x:c>
      <x:c r="W60" s="776" t="str">
        <x:v>https://climate.statizoid.com/stat/population-total/russian-federation.json</x:v>
      </x:c>
    </x:row>
    <x:row r="61" ht="21" customHeight="1">
      <x:c r="A61" s="750" t="str">
        <x:v>RUS</x:v>
      </x:c>
      <x:c r="B61" s="750" t="str">
        <x:v>Russia</x:v>
      </x:c>
      <x:c r="C61" s="750" t="n">
        <x:v>2014</x:v>
      </x:c>
      <x:c r="D61" s="756" t="n">
        <x:v>14590</x:v>
      </x:c>
      <x:c r="E61" s="756" t="n">
        <x:v>35934.4</x:v>
      </x:c>
      <x:c r="F61" s="756"/>
      <x:c r="G61" s="756" t="n">
        <x:f>IF(A61="CHN",F61,E61)</x:f>
        <x:v>35934.4</x:v>
      </x:c>
      <x:c r="H61" s="755" t="n">
        <x:v>144237000</x:v>
      </x:c>
      <x:c r="I61" s="750" t="str">
        <x:v>WDI mirror</x:v>
      </x:c>
      <x:c r="J61" s="750" t="str">
        <x:v>A-RUS</x:v>
      </x:c>
      <x:c r="K61" s="750" t="str">
        <x:v>P-RUS</x:v>
      </x:c>
      <x:c r="L61" s="750"/>
      <x:c r="M61" s="750" t="str">
        <x:v>N-RUS</x:v>
      </x:c>
      <x:c r="N61" s="750" t="n">
        <x:v>1</x:v>
      </x:c>
      <x:c r="O61" s="750" t="n">
        <x:v>1</x:v>
      </x:c>
      <x:c r="P61" s="750" t="n">
        <x:v>1</x:v>
      </x:c>
      <x:c r="Q61" s="750" t="n">
        <x:f>IF(AND(ISNUMBER(D61),ISNUMBER(H61)),1,0)</x:f>
        <x:v>1</x:v>
      </x:c>
      <x:c r="R61" s="750" t="n">
        <x:f>IF(AND(ISNUMBER(G61),ISNUMBER(H61)),1,0)</x:f>
        <x:v>1</x:v>
      </x:c>
      <x:c r="S61" s="755" t="n">
        <x:f>IF(Q61=1,D61*H61,"")</x:f>
        <x:v>2104417830000</x:v>
      </x:c>
      <x:c r="T61" s="755" t="n">
        <x:f>IF(R61=1,G61*H61,"")</x:f>
        <x:v>5183070052800</x:v>
      </x:c>
      <x:c r="U61" s="776" t="str">
        <x:v>https://economy.statizoid.com/stat/gni-per-capita-atlas-method-current-us/russian-federation.json</x:v>
      </x:c>
      <x:c r="V61" s="776" t="str">
        <x:v>https://economy.statizoid.com/stat/gni-per-capita-ppp-constant-2021-international/russian-federation.json</x:v>
      </x:c>
      <x:c r="W61" s="776" t="str">
        <x:v>https://climate.statizoid.com/stat/population-total/russian-federation.json</x:v>
      </x:c>
    </x:row>
    <x:row r="62" ht="21" customHeight="1">
      <x:c r="A62" s="750" t="str">
        <x:v>RUS</x:v>
      </x:c>
      <x:c r="B62" s="750" t="str">
        <x:v>Russia</x:v>
      </x:c>
      <x:c r="C62" s="750" t="n">
        <x:v>2015</x:v>
      </x:c>
      <x:c r="D62" s="756" t="n">
        <x:v>11740</x:v>
      </x:c>
      <x:c r="E62" s="756" t="n">
        <x:v>35116.5</x:v>
      </x:c>
      <x:c r="F62" s="756"/>
      <x:c r="G62" s="756" t="n">
        <x:f>IF(A62="CHN",F62,E62)</x:f>
        <x:v>35116.5</x:v>
      </x:c>
      <x:c r="H62" s="755" t="n">
        <x:v>144641000</x:v>
      </x:c>
      <x:c r="I62" s="750" t="str">
        <x:v>WDI mirror</x:v>
      </x:c>
      <x:c r="J62" s="750" t="str">
        <x:v>A-RUS</x:v>
      </x:c>
      <x:c r="K62" s="750" t="str">
        <x:v>P-RUS</x:v>
      </x:c>
      <x:c r="L62" s="750"/>
      <x:c r="M62" s="750" t="str">
        <x:v>N-RUS</x:v>
      </x:c>
      <x:c r="N62" s="750" t="n">
        <x:v>1</x:v>
      </x:c>
      <x:c r="O62" s="750" t="n">
        <x:v>1</x:v>
      </x:c>
      <x:c r="P62" s="750" t="n">
        <x:v>1</x:v>
      </x:c>
      <x:c r="Q62" s="750" t="n">
        <x:f>IF(AND(ISNUMBER(D62),ISNUMBER(H62)),1,0)</x:f>
        <x:v>1</x:v>
      </x:c>
      <x:c r="R62" s="750" t="n">
        <x:f>IF(AND(ISNUMBER(G62),ISNUMBER(H62)),1,0)</x:f>
        <x:v>1</x:v>
      </x:c>
      <x:c r="S62" s="755" t="n">
        <x:f>IF(Q62=1,D62*H62,"")</x:f>
        <x:v>1698085340000</x:v>
      </x:c>
      <x:c r="T62" s="755" t="n">
        <x:f>IF(R62=1,G62*H62,"")</x:f>
        <x:v>5079285676500</x:v>
      </x:c>
      <x:c r="U62" s="776" t="str">
        <x:v>https://economy.statizoid.com/stat/gni-per-capita-atlas-method-current-us/russian-federation.json</x:v>
      </x:c>
      <x:c r="V62" s="776" t="str">
        <x:v>https://economy.statizoid.com/stat/gni-per-capita-ppp-constant-2021-international/russian-federation.json</x:v>
      </x:c>
      <x:c r="W62" s="776" t="str">
        <x:v>https://climate.statizoid.com/stat/population-total/russian-federation.json</x:v>
      </x:c>
    </x:row>
    <x:row r="63" ht="21" customHeight="1">
      <x:c r="A63" s="750" t="str">
        <x:v>RUS</x:v>
      </x:c>
      <x:c r="B63" s="750" t="str">
        <x:v>Russia</x:v>
      </x:c>
      <x:c r="C63" s="750" t="n">
        <x:v>2016</x:v>
      </x:c>
      <x:c r="D63" s="756" t="n">
        <x:v>9680</x:v>
      </x:c>
      <x:c r="E63" s="756" t="n">
        <x:v>34109.4</x:v>
      </x:c>
      <x:c r="F63" s="756"/>
      <x:c r="G63" s="756" t="n">
        <x:f>IF(A63="CHN",F63,E63)</x:f>
        <x:v>34109.4</x:v>
      </x:c>
      <x:c r="H63" s="755" t="n">
        <x:v>145015000</x:v>
      </x:c>
      <x:c r="I63" s="750" t="str">
        <x:v>WDI mirror</x:v>
      </x:c>
      <x:c r="J63" s="750" t="str">
        <x:v>A-RUS</x:v>
      </x:c>
      <x:c r="K63" s="750" t="str">
        <x:v>P-RUS</x:v>
      </x:c>
      <x:c r="L63" s="750"/>
      <x:c r="M63" s="750" t="str">
        <x:v>N-RUS</x:v>
      </x:c>
      <x:c r="N63" s="750" t="n">
        <x:v>1</x:v>
      </x:c>
      <x:c r="O63" s="750" t="n">
        <x:v>1</x:v>
      </x:c>
      <x:c r="P63" s="750" t="n">
        <x:v>1</x:v>
      </x:c>
      <x:c r="Q63" s="750" t="n">
        <x:f>IF(AND(ISNUMBER(D63),ISNUMBER(H63)),1,0)</x:f>
        <x:v>1</x:v>
      </x:c>
      <x:c r="R63" s="750" t="n">
        <x:f>IF(AND(ISNUMBER(G63),ISNUMBER(H63)),1,0)</x:f>
        <x:v>1</x:v>
      </x:c>
      <x:c r="S63" s="755" t="n">
        <x:f>IF(Q63=1,D63*H63,"")</x:f>
        <x:v>1403745200000</x:v>
      </x:c>
      <x:c r="T63" s="755" t="n">
        <x:f>IF(R63=1,G63*H63,"")</x:f>
        <x:v>4946374641000</x:v>
      </x:c>
      <x:c r="U63" s="776" t="str">
        <x:v>https://economy.statizoid.com/stat/gni-per-capita-atlas-method-current-us/russian-federation.json</x:v>
      </x:c>
      <x:c r="V63" s="776" t="str">
        <x:v>https://economy.statizoid.com/stat/gni-per-capita-ppp-constant-2021-international/russian-federation.json</x:v>
      </x:c>
      <x:c r="W63" s="776" t="str">
        <x:v>https://climate.statizoid.com/stat/population-total/russian-federation.json</x:v>
      </x:c>
    </x:row>
    <x:row r="64" ht="21" customHeight="1">
      <x:c r="A64" s="750" t="str">
        <x:v>RUS</x:v>
      </x:c>
      <x:c r="B64" s="750" t="str">
        <x:v>Russia</x:v>
      </x:c>
      <x:c r="C64" s="750" t="n">
        <x:v>2017</x:v>
      </x:c>
      <x:c r="D64" s="756" t="n">
        <x:v>9160</x:v>
      </x:c>
      <x:c r="E64" s="756" t="n">
        <x:v>34698.6</x:v>
      </x:c>
      <x:c r="F64" s="756"/>
      <x:c r="G64" s="756" t="n">
        <x:f>IF(A64="CHN",F64,E64)</x:f>
        <x:v>34698.6</x:v>
      </x:c>
      <x:c r="H64" s="755" t="n">
        <x:v>145293000</x:v>
      </x:c>
      <x:c r="I64" s="750" t="str">
        <x:v>WDI mirror</x:v>
      </x:c>
      <x:c r="J64" s="750" t="str">
        <x:v>A-RUS</x:v>
      </x:c>
      <x:c r="K64" s="750" t="str">
        <x:v>P-RUS</x:v>
      </x:c>
      <x:c r="L64" s="750"/>
      <x:c r="M64" s="750" t="str">
        <x:v>N-RUS</x:v>
      </x:c>
      <x:c r="N64" s="750" t="n">
        <x:v>1</x:v>
      </x:c>
      <x:c r="O64" s="750" t="n">
        <x:v>1</x:v>
      </x:c>
      <x:c r="P64" s="750" t="n">
        <x:v>1</x:v>
      </x:c>
      <x:c r="Q64" s="750" t="n">
        <x:f>IF(AND(ISNUMBER(D64),ISNUMBER(H64)),1,0)</x:f>
        <x:v>1</x:v>
      </x:c>
      <x:c r="R64" s="750" t="n">
        <x:f>IF(AND(ISNUMBER(G64),ISNUMBER(H64)),1,0)</x:f>
        <x:v>1</x:v>
      </x:c>
      <x:c r="S64" s="755" t="n">
        <x:f>IF(Q64=1,D64*H64,"")</x:f>
        <x:v>1330883880000</x:v>
      </x:c>
      <x:c r="T64" s="755" t="n">
        <x:f>IF(R64=1,G64*H64,"")</x:f>
        <x:v>5041463689800</x:v>
      </x:c>
      <x:c r="U64" s="776" t="str">
        <x:v>https://economy.statizoid.com/stat/gni-per-capita-atlas-method-current-us/russian-federation.json</x:v>
      </x:c>
      <x:c r="V64" s="776" t="str">
        <x:v>https://economy.statizoid.com/stat/gni-per-capita-ppp-constant-2021-international/russian-federation.json</x:v>
      </x:c>
      <x:c r="W64" s="776" t="str">
        <x:v>https://climate.statizoid.com/stat/population-total/russian-federation.json</x:v>
      </x:c>
    </x:row>
    <x:row r="65" ht="21" customHeight="1">
      <x:c r="A65" s="750" t="str">
        <x:v>RUS</x:v>
      </x:c>
      <x:c r="B65" s="750" t="str">
        <x:v>Russia</x:v>
      </x:c>
      <x:c r="C65" s="750" t="n">
        <x:v>2018</x:v>
      </x:c>
      <x:c r="D65" s="756" t="n">
        <x:v>10180</x:v>
      </x:c>
      <x:c r="E65" s="756" t="n">
        <x:v>35727</x:v>
      </x:c>
      <x:c r="F65" s="756"/>
      <x:c r="G65" s="756" t="n">
        <x:f>IF(A65="CHN",F65,E65)</x:f>
        <x:v>35727</x:v>
      </x:c>
      <x:c r="H65" s="755" t="n">
        <x:v>145398000</x:v>
      </x:c>
      <x:c r="I65" s="750" t="str">
        <x:v>WDI mirror</x:v>
      </x:c>
      <x:c r="J65" s="750" t="str">
        <x:v>A-RUS</x:v>
      </x:c>
      <x:c r="K65" s="750" t="str">
        <x:v>P-RUS</x:v>
      </x:c>
      <x:c r="L65" s="750"/>
      <x:c r="M65" s="750" t="str">
        <x:v>N-RUS</x:v>
      </x:c>
      <x:c r="N65" s="750" t="n">
        <x:v>1</x:v>
      </x:c>
      <x:c r="O65" s="750" t="n">
        <x:v>1</x:v>
      </x:c>
      <x:c r="P65" s="750" t="n">
        <x:v>1</x:v>
      </x:c>
      <x:c r="Q65" s="750" t="n">
        <x:f>IF(AND(ISNUMBER(D65),ISNUMBER(H65)),1,0)</x:f>
        <x:v>1</x:v>
      </x:c>
      <x:c r="R65" s="750" t="n">
        <x:f>IF(AND(ISNUMBER(G65),ISNUMBER(H65)),1,0)</x:f>
        <x:v>1</x:v>
      </x:c>
      <x:c r="S65" s="755" t="n">
        <x:f>IF(Q65=1,D65*H65,"")</x:f>
        <x:v>1480151640000</x:v>
      </x:c>
      <x:c r="T65" s="755" t="n">
        <x:f>IF(R65=1,G65*H65,"")</x:f>
        <x:v>5194634346000</x:v>
      </x:c>
      <x:c r="U65" s="776" t="str">
        <x:v>https://economy.statizoid.com/stat/gni-per-capita-atlas-method-current-us/russian-federation.json</x:v>
      </x:c>
      <x:c r="V65" s="776" t="str">
        <x:v>https://economy.statizoid.com/stat/gni-per-capita-ppp-constant-2021-international/russian-federation.json</x:v>
      </x:c>
      <x:c r="W65" s="776" t="str">
        <x:v>https://climate.statizoid.com/stat/population-total/russian-federation.json</x:v>
      </x:c>
    </x:row>
    <x:row r="66" ht="21" customHeight="1">
      <x:c r="A66" s="750" t="str">
        <x:v>RUS</x:v>
      </x:c>
      <x:c r="B66" s="750" t="str">
        <x:v>Russia</x:v>
      </x:c>
      <x:c r="C66" s="750" t="n">
        <x:v>2019</x:v>
      </x:c>
      <x:c r="D66" s="756" t="n">
        <x:v>11190</x:v>
      </x:c>
      <x:c r="E66" s="756" t="n">
        <x:v>36221.5</x:v>
      </x:c>
      <x:c r="F66" s="756"/>
      <x:c r="G66" s="756" t="n">
        <x:f>IF(A66="CHN",F66,E66)</x:f>
        <x:v>36221.5</x:v>
      </x:c>
      <x:c r="H66" s="755" t="n">
        <x:v>145453000</x:v>
      </x:c>
      <x:c r="I66" s="750" t="str">
        <x:v>WDI mirror</x:v>
      </x:c>
      <x:c r="J66" s="750" t="str">
        <x:v>A-RUS</x:v>
      </x:c>
      <x:c r="K66" s="750" t="str">
        <x:v>P-RUS</x:v>
      </x:c>
      <x:c r="L66" s="750"/>
      <x:c r="M66" s="750" t="str">
        <x:v>N-RUS</x:v>
      </x:c>
      <x:c r="N66" s="750" t="n">
        <x:v>1</x:v>
      </x:c>
      <x:c r="O66" s="750" t="n">
        <x:v>1</x:v>
      </x:c>
      <x:c r="P66" s="750" t="n">
        <x:v>1</x:v>
      </x:c>
      <x:c r="Q66" s="750" t="n">
        <x:f>IF(AND(ISNUMBER(D66),ISNUMBER(H66)),1,0)</x:f>
        <x:v>1</x:v>
      </x:c>
      <x:c r="R66" s="750" t="n">
        <x:f>IF(AND(ISNUMBER(G66),ISNUMBER(H66)),1,0)</x:f>
        <x:v>1</x:v>
      </x:c>
      <x:c r="S66" s="755" t="n">
        <x:f>IF(Q66=1,D66*H66,"")</x:f>
        <x:v>1627619070000</x:v>
      </x:c>
      <x:c r="T66" s="755" t="n">
        <x:f>IF(R66=1,G66*H66,"")</x:f>
        <x:v>5268525839500</x:v>
      </x:c>
      <x:c r="U66" s="776" t="str">
        <x:v>https://economy.statizoid.com/stat/gni-per-capita-atlas-method-current-us/russian-federation.json</x:v>
      </x:c>
      <x:c r="V66" s="776" t="str">
        <x:v>https://economy.statizoid.com/stat/gni-per-capita-ppp-constant-2021-international/russian-federation.json</x:v>
      </x:c>
      <x:c r="W66" s="776" t="str">
        <x:v>https://climate.statizoid.com/stat/population-total/russian-federation.json</x:v>
      </x:c>
    </x:row>
    <x:row r="67" ht="21" customHeight="1">
      <x:c r="A67" s="750" t="str">
        <x:v>RUS</x:v>
      </x:c>
      <x:c r="B67" s="750" t="str">
        <x:v>Russia</x:v>
      </x:c>
      <x:c r="C67" s="750" t="n">
        <x:v>2020</x:v>
      </x:c>
      <x:c r="D67" s="756" t="n">
        <x:v>10660</x:v>
      </x:c>
      <x:c r="E67" s="756" t="n">
        <x:v>35604</x:v>
      </x:c>
      <x:c r="F67" s="756"/>
      <x:c r="G67" s="756" t="n">
        <x:f>IF(A67="CHN",F67,E67)</x:f>
        <x:v>35604</x:v>
      </x:c>
      <x:c r="H67" s="755" t="n">
        <x:v>145245000</x:v>
      </x:c>
      <x:c r="I67" s="750" t="str">
        <x:v>WDI mirror</x:v>
      </x:c>
      <x:c r="J67" s="750" t="str">
        <x:v>A-RUS</x:v>
      </x:c>
      <x:c r="K67" s="750" t="str">
        <x:v>P-RUS</x:v>
      </x:c>
      <x:c r="L67" s="750"/>
      <x:c r="M67" s="750" t="str">
        <x:v>N-RUS</x:v>
      </x:c>
      <x:c r="N67" s="750" t="n">
        <x:v>1</x:v>
      </x:c>
      <x:c r="O67" s="750" t="n">
        <x:v>1</x:v>
      </x:c>
      <x:c r="P67" s="750" t="n">
        <x:v>1</x:v>
      </x:c>
      <x:c r="Q67" s="750" t="n">
        <x:f>IF(AND(ISNUMBER(D67),ISNUMBER(H67)),1,0)</x:f>
        <x:v>1</x:v>
      </x:c>
      <x:c r="R67" s="750" t="n">
        <x:f>IF(AND(ISNUMBER(G67),ISNUMBER(H67)),1,0)</x:f>
        <x:v>1</x:v>
      </x:c>
      <x:c r="S67" s="755" t="n">
        <x:f>IF(Q67=1,D67*H67,"")</x:f>
        <x:v>1548311700000</x:v>
      </x:c>
      <x:c r="T67" s="755" t="n">
        <x:f>IF(R67=1,G67*H67,"")</x:f>
        <x:v>5171302980000</x:v>
      </x:c>
      <x:c r="U67" s="776" t="str">
        <x:v>https://economy.statizoid.com/stat/gni-per-capita-atlas-method-current-us/russian-federation.json</x:v>
      </x:c>
      <x:c r="V67" s="776" t="str">
        <x:v>https://economy.statizoid.com/stat/gni-per-capita-ppp-constant-2021-international/russian-federation.json</x:v>
      </x:c>
      <x:c r="W67" s="776" t="str">
        <x:v>https://climate.statizoid.com/stat/population-total/russian-federation.json</x:v>
      </x:c>
    </x:row>
    <x:row r="68" ht="21" customHeight="1">
      <x:c r="A68" s="750" t="str">
        <x:v>RUS</x:v>
      </x:c>
      <x:c r="B68" s="750" t="str">
        <x:v>Russia</x:v>
      </x:c>
      <x:c r="C68" s="750" t="n">
        <x:v>2021</x:v>
      </x:c>
      <x:c r="D68" s="756" t="n">
        <x:v>11710</x:v>
      </x:c>
      <x:c r="E68" s="756" t="n">
        <x:v>37729.8</x:v>
      </x:c>
      <x:c r="F68" s="756"/>
      <x:c r="G68" s="756" t="n">
        <x:f>IF(A68="CHN",F68,E68)</x:f>
        <x:v>37729.8</x:v>
      </x:c>
      <x:c r="H68" s="755" t="n">
        <x:v>144747000</x:v>
      </x:c>
      <x:c r="I68" s="750" t="str">
        <x:v>WDI mirror</x:v>
      </x:c>
      <x:c r="J68" s="750" t="str">
        <x:v>A-RUS</x:v>
      </x:c>
      <x:c r="K68" s="750" t="str">
        <x:v>P-RUS</x:v>
      </x:c>
      <x:c r="L68" s="750"/>
      <x:c r="M68" s="750" t="str">
        <x:v>N-RUS</x:v>
      </x:c>
      <x:c r="N68" s="750" t="n">
        <x:v>1</x:v>
      </x:c>
      <x:c r="O68" s="750" t="n">
        <x:v>1</x:v>
      </x:c>
      <x:c r="P68" s="750" t="n">
        <x:v>1</x:v>
      </x:c>
      <x:c r="Q68" s="750" t="n">
        <x:f>IF(AND(ISNUMBER(D68),ISNUMBER(H68)),1,0)</x:f>
        <x:v>1</x:v>
      </x:c>
      <x:c r="R68" s="750" t="n">
        <x:f>IF(AND(ISNUMBER(G68),ISNUMBER(H68)),1,0)</x:f>
        <x:v>1</x:v>
      </x:c>
      <x:c r="S68" s="755" t="n">
        <x:f>IF(Q68=1,D68*H68,"")</x:f>
        <x:v>1694987370000</x:v>
      </x:c>
      <x:c r="T68" s="755" t="n">
        <x:f>IF(R68=1,G68*H68,"")</x:f>
        <x:v>5461275360600</x:v>
      </x:c>
      <x:c r="U68" s="776" t="str">
        <x:v>https://economy.statizoid.com/stat/gni-per-capita-atlas-method-current-us/russian-federation.json</x:v>
      </x:c>
      <x:c r="V68" s="776" t="str">
        <x:v>https://economy.statizoid.com/stat/gni-per-capita-ppp-constant-2021-international/russian-federation.json</x:v>
      </x:c>
      <x:c r="W68" s="776" t="str">
        <x:v>https://climate.statizoid.com/stat/population-total/russian-federation.json</x:v>
      </x:c>
    </x:row>
    <x:row r="69" ht="21" customHeight="1">
      <x:c r="A69" s="750" t="str">
        <x:v>RUS</x:v>
      </x:c>
      <x:c r="B69" s="750" t="str">
        <x:v>Russia</x:v>
      </x:c>
      <x:c r="C69" s="750" t="n">
        <x:v>2022</x:v>
      </x:c>
      <x:c r="D69" s="756" t="n">
        <x:v>12890</x:v>
      </x:c>
      <x:c r="E69" s="756" t="n">
        <x:v>37167.3</x:v>
      </x:c>
      <x:c r="F69" s="756"/>
      <x:c r="G69" s="756" t="n">
        <x:f>IF(A69="CHN",F69,E69)</x:f>
        <x:v>37167.3</x:v>
      </x:c>
      <x:c r="H69" s="755" t="n">
        <x:v>144237000</x:v>
      </x:c>
      <x:c r="I69" s="750" t="str">
        <x:v>WDI mirror</x:v>
      </x:c>
      <x:c r="J69" s="750" t="str">
        <x:v>A-RUS</x:v>
      </x:c>
      <x:c r="K69" s="750" t="str">
        <x:v>P-RUS</x:v>
      </x:c>
      <x:c r="L69" s="750"/>
      <x:c r="M69" s="750" t="str">
        <x:v>N-RUS</x:v>
      </x:c>
      <x:c r="N69" s="750" t="n">
        <x:v>1</x:v>
      </x:c>
      <x:c r="O69" s="750" t="n">
        <x:v>1</x:v>
      </x:c>
      <x:c r="P69" s="750" t="n">
        <x:v>1</x:v>
      </x:c>
      <x:c r="Q69" s="750" t="n">
        <x:f>IF(AND(ISNUMBER(D69),ISNUMBER(H69)),1,0)</x:f>
        <x:v>1</x:v>
      </x:c>
      <x:c r="R69" s="750" t="n">
        <x:f>IF(AND(ISNUMBER(G69),ISNUMBER(H69)),1,0)</x:f>
        <x:v>1</x:v>
      </x:c>
      <x:c r="S69" s="755" t="n">
        <x:f>IF(Q69=1,D69*H69,"")</x:f>
        <x:v>1859214930000</x:v>
      </x:c>
      <x:c r="T69" s="755" t="n">
        <x:f>IF(R69=1,G69*H69,"")</x:f>
        <x:v>5360899850100</x:v>
      </x:c>
      <x:c r="U69" s="776" t="str">
        <x:v>https://economy.statizoid.com/stat/gni-per-capita-atlas-method-current-us/russian-federation.json</x:v>
      </x:c>
      <x:c r="V69" s="776" t="str">
        <x:v>https://economy.statizoid.com/stat/gni-per-capita-ppp-constant-2021-international/russian-federation.json</x:v>
      </x:c>
      <x:c r="W69" s="776" t="str">
        <x:v>https://climate.statizoid.com/stat/population-total/russian-federation.json</x:v>
      </x:c>
    </x:row>
    <x:row r="70" ht="21" customHeight="1">
      <x:c r="A70" s="750" t="str">
        <x:v>RUS</x:v>
      </x:c>
      <x:c r="B70" s="750" t="str">
        <x:v>Russia</x:v>
      </x:c>
      <x:c r="C70" s="750" t="n">
        <x:v>2023</x:v>
      </x:c>
      <x:c r="D70" s="756" t="n">
        <x:v>14400</x:v>
      </x:c>
      <x:c r="E70" s="756" t="n">
        <x:v>38912.2</x:v>
      </x:c>
      <x:c r="F70" s="756"/>
      <x:c r="G70" s="756" t="n">
        <x:f>IF(A70="CHN",F70,E70)</x:f>
        <x:v>38912.2</x:v>
      </x:c>
      <x:c r="H70" s="755" t="n">
        <x:v>143826000</x:v>
      </x:c>
      <x:c r="I70" s="750" t="str">
        <x:v>WDI mirror</x:v>
      </x:c>
      <x:c r="J70" s="750" t="str">
        <x:v>A-RUS</x:v>
      </x:c>
      <x:c r="K70" s="750" t="str">
        <x:v>P-RUS</x:v>
      </x:c>
      <x:c r="L70" s="750"/>
      <x:c r="M70" s="750" t="str">
        <x:v>N-RUS</x:v>
      </x:c>
      <x:c r="N70" s="750" t="n">
        <x:v>1</x:v>
      </x:c>
      <x:c r="O70" s="750" t="n">
        <x:v>1</x:v>
      </x:c>
      <x:c r="P70" s="750" t="n">
        <x:v>1</x:v>
      </x:c>
      <x:c r="Q70" s="750" t="n">
        <x:f>IF(AND(ISNUMBER(D70),ISNUMBER(H70)),1,0)</x:f>
        <x:v>1</x:v>
      </x:c>
      <x:c r="R70" s="750" t="n">
        <x:f>IF(AND(ISNUMBER(G70),ISNUMBER(H70)),1,0)</x:f>
        <x:v>1</x:v>
      </x:c>
      <x:c r="S70" s="755" t="n">
        <x:f>IF(Q70=1,D70*H70,"")</x:f>
        <x:v>2071094400000</x:v>
      </x:c>
      <x:c r="T70" s="755" t="n">
        <x:f>IF(R70=1,G70*H70,"")</x:f>
        <x:v>5596586077200</x:v>
      </x:c>
      <x:c r="U70" s="776" t="str">
        <x:v>https://economy.statizoid.com/stat/gni-per-capita-atlas-method-current-us/russian-federation.json</x:v>
      </x:c>
      <x:c r="V70" s="776" t="str">
        <x:v>https://economy.statizoid.com/stat/gni-per-capita-ppp-constant-2021-international/russian-federation.json</x:v>
      </x:c>
      <x:c r="W70" s="776" t="str">
        <x:v>https://climate.statizoid.com/stat/population-total/russian-federation.json</x:v>
      </x:c>
    </x:row>
    <x:row r="71" ht="21" customHeight="1">
      <x:c r="A71" s="751" t="str">
        <x:v>EGY</x:v>
      </x:c>
      <x:c r="B71" s="751" t="str">
        <x:v>Egypt</x:v>
      </x:c>
      <x:c r="C71" s="751" t="n">
        <x:v>2013</x:v>
      </x:c>
      <x:c r="D71" s="753" t="n">
        <x:v>2810</x:v>
      </x:c>
      <x:c r="E71" s="753" t="n">
        <x:v>13131.2</x:v>
      </x:c>
      <x:c r="F71" s="753"/>
      <x:c r="G71" s="753" t="n">
        <x:f>IF(A71="CHN",F71,E71)</x:f>
        <x:v>13131.2</x:v>
      </x:c>
      <x:c r="H71" s="752" t="n">
        <x:v>95333600</x:v>
      </x:c>
      <x:c r="I71" s="751" t="str">
        <x:v>WDI mirror</x:v>
      </x:c>
      <x:c r="J71" s="751" t="str">
        <x:v>A-EGY</x:v>
      </x:c>
      <x:c r="K71" s="751" t="str">
        <x:v>P-EGY</x:v>
      </x:c>
      <x:c r="L71" s="751"/>
      <x:c r="M71" s="751" t="str">
        <x:v>N-EGY</x:v>
      </x:c>
      <x:c r="N71" s="751" t="n">
        <x:v>1</x:v>
      </x:c>
      <x:c r="O71" s="751" t="n">
        <x:v>1</x:v>
      </x:c>
      <x:c r="P71" s="751" t="n">
        <x:v>1</x:v>
      </x:c>
      <x:c r="Q71" s="751" t="n">
        <x:f>IF(AND(ISNUMBER(D71),ISNUMBER(H71)),1,0)</x:f>
        <x:v>1</x:v>
      </x:c>
      <x:c r="R71" s="751" t="n">
        <x:f>IF(AND(ISNUMBER(G71),ISNUMBER(H71)),1,0)</x:f>
        <x:v>1</x:v>
      </x:c>
      <x:c r="S71" s="752" t="n">
        <x:f>IF(Q71=1,D71*H71,"")</x:f>
        <x:v>267887416000</x:v>
      </x:c>
      <x:c r="T71" s="752" t="n">
        <x:f>IF(R71=1,G71*H71,"")</x:f>
        <x:v>1251844568320</x:v>
      </x:c>
      <x:c r="U71" s="776" t="str">
        <x:v>https://economy.statizoid.com/stat/gni-per-capita-atlas-method-current-us/egypt-arab-rep.json</x:v>
      </x:c>
      <x:c r="V71" s="776" t="str">
        <x:v>https://economy.statizoid.com/stat/gni-per-capita-ppp-constant-2021-international/egypt-arab-rep.json</x:v>
      </x:c>
      <x:c r="W71" s="776" t="str">
        <x:v>https://climate.statizoid.com/stat/population-total/egypt-arab-rep.json</x:v>
      </x:c>
    </x:row>
    <x:row r="72" ht="21" customHeight="1">
      <x:c r="A72" s="751" t="str">
        <x:v>EGY</x:v>
      </x:c>
      <x:c r="B72" s="751" t="str">
        <x:v>Egypt</x:v>
      </x:c>
      <x:c r="C72" s="751" t="n">
        <x:v>2014</x:v>
      </x:c>
      <x:c r="D72" s="753" t="n">
        <x:v>3000</x:v>
      </x:c>
      <x:c r="E72" s="753" t="n">
        <x:v>13096.2</x:v>
      </x:c>
      <x:c r="F72" s="753"/>
      <x:c r="G72" s="753" t="n">
        <x:f>IF(A72="CHN",F72,E72)</x:f>
        <x:v>13096.2</x:v>
      </x:c>
      <x:c r="H72" s="752" t="n">
        <x:v>97528700</x:v>
      </x:c>
      <x:c r="I72" s="751" t="str">
        <x:v>WDI mirror</x:v>
      </x:c>
      <x:c r="J72" s="751" t="str">
        <x:v>A-EGY</x:v>
      </x:c>
      <x:c r="K72" s="751" t="str">
        <x:v>P-EGY</x:v>
      </x:c>
      <x:c r="L72" s="751"/>
      <x:c r="M72" s="751" t="str">
        <x:v>N-EGY</x:v>
      </x:c>
      <x:c r="N72" s="751" t="n">
        <x:v>1</x:v>
      </x:c>
      <x:c r="O72" s="751" t="n">
        <x:v>1</x:v>
      </x:c>
      <x:c r="P72" s="751" t="n">
        <x:v>1</x:v>
      </x:c>
      <x:c r="Q72" s="751" t="n">
        <x:f>IF(AND(ISNUMBER(D72),ISNUMBER(H72)),1,0)</x:f>
        <x:v>1</x:v>
      </x:c>
      <x:c r="R72" s="751" t="n">
        <x:f>IF(AND(ISNUMBER(G72),ISNUMBER(H72)),1,0)</x:f>
        <x:v>1</x:v>
      </x:c>
      <x:c r="S72" s="752" t="n">
        <x:f>IF(Q72=1,D72*H72,"")</x:f>
        <x:v>292586100000</x:v>
      </x:c>
      <x:c r="T72" s="752" t="n">
        <x:f>IF(R72=1,G72*H72,"")</x:f>
        <x:v>1277255360940</x:v>
      </x:c>
      <x:c r="U72" s="776" t="str">
        <x:v>https://economy.statizoid.com/stat/gni-per-capita-atlas-method-current-us/egypt-arab-rep.json</x:v>
      </x:c>
      <x:c r="V72" s="776" t="str">
        <x:v>https://economy.statizoid.com/stat/gni-per-capita-ppp-constant-2021-international/egypt-arab-rep.json</x:v>
      </x:c>
      <x:c r="W72" s="776" t="str">
        <x:v>https://climate.statizoid.com/stat/population-total/egypt-arab-rep.json</x:v>
      </x:c>
    </x:row>
    <x:row r="73" ht="21" customHeight="1">
      <x:c r="A73" s="751" t="str">
        <x:v>EGY</x:v>
      </x:c>
      <x:c r="B73" s="751" t="str">
        <x:v>Egypt</x:v>
      </x:c>
      <x:c r="C73" s="751" t="n">
        <x:v>2015</x:v>
      </x:c>
      <x:c r="D73" s="753" t="n">
        <x:v>3100</x:v>
      </x:c>
      <x:c r="E73" s="753" t="n">
        <x:v>13434.5</x:v>
      </x:c>
      <x:c r="F73" s="753"/>
      <x:c r="G73" s="753" t="n">
        <x:f>IF(A73="CHN",F73,E73)</x:f>
        <x:v>13434.5</x:v>
      </x:c>
      <x:c r="H73" s="752" t="n">
        <x:v>99597300</x:v>
      </x:c>
      <x:c r="I73" s="751" t="str">
        <x:v>WDI mirror</x:v>
      </x:c>
      <x:c r="J73" s="751" t="str">
        <x:v>A-EGY</x:v>
      </x:c>
      <x:c r="K73" s="751" t="str">
        <x:v>P-EGY</x:v>
      </x:c>
      <x:c r="L73" s="751"/>
      <x:c r="M73" s="751" t="str">
        <x:v>N-EGY</x:v>
      </x:c>
      <x:c r="N73" s="751" t="n">
        <x:v>1</x:v>
      </x:c>
      <x:c r="O73" s="751" t="n">
        <x:v>1</x:v>
      </x:c>
      <x:c r="P73" s="751" t="n">
        <x:v>1</x:v>
      </x:c>
      <x:c r="Q73" s="751" t="n">
        <x:f>IF(AND(ISNUMBER(D73),ISNUMBER(H73)),1,0)</x:f>
        <x:v>1</x:v>
      </x:c>
      <x:c r="R73" s="751" t="n">
        <x:f>IF(AND(ISNUMBER(G73),ISNUMBER(H73)),1,0)</x:f>
        <x:v>1</x:v>
      </x:c>
      <x:c r="S73" s="752" t="n">
        <x:f>IF(Q73=1,D73*H73,"")</x:f>
        <x:v>308751630000</x:v>
      </x:c>
      <x:c r="T73" s="752" t="n">
        <x:f>IF(R73=1,G73*H73,"")</x:f>
        <x:v>1338039926850</x:v>
      </x:c>
      <x:c r="U73" s="776" t="str">
        <x:v>https://economy.statizoid.com/stat/gni-per-capita-atlas-method-current-us/egypt-arab-rep.json</x:v>
      </x:c>
      <x:c r="V73" s="776" t="str">
        <x:v>https://economy.statizoid.com/stat/gni-per-capita-ppp-constant-2021-international/egypt-arab-rep.json</x:v>
      </x:c>
      <x:c r="W73" s="776" t="str">
        <x:v>https://climate.statizoid.com/stat/population-total/egypt-arab-rep.json</x:v>
      </x:c>
    </x:row>
    <x:row r="74" ht="21" customHeight="1">
      <x:c r="A74" s="751" t="str">
        <x:v>EGY</x:v>
      </x:c>
      <x:c r="B74" s="751" t="str">
        <x:v>Egypt</x:v>
      </x:c>
      <x:c r="C74" s="751" t="n">
        <x:v>2016</x:v>
      </x:c>
      <x:c r="D74" s="753" t="n">
        <x:v>3200</x:v>
      </x:c>
      <x:c r="E74" s="753" t="n">
        <x:v>13708.7</x:v>
      </x:c>
      <x:c r="F74" s="753"/>
      <x:c r="G74" s="753" t="n">
        <x:f>IF(A74="CHN",F74,E74)</x:f>
        <x:v>13708.7</x:v>
      </x:c>
      <x:c r="H74" s="752" t="n">
        <x:v>101645000</x:v>
      </x:c>
      <x:c r="I74" s="751" t="str">
        <x:v>WDI mirror</x:v>
      </x:c>
      <x:c r="J74" s="751" t="str">
        <x:v>A-EGY</x:v>
      </x:c>
      <x:c r="K74" s="751" t="str">
        <x:v>P-EGY</x:v>
      </x:c>
      <x:c r="L74" s="751"/>
      <x:c r="M74" s="751" t="str">
        <x:v>N-EGY</x:v>
      </x:c>
      <x:c r="N74" s="751" t="n">
        <x:v>1</x:v>
      </x:c>
      <x:c r="O74" s="751" t="n">
        <x:v>1</x:v>
      </x:c>
      <x:c r="P74" s="751" t="n">
        <x:v>1</x:v>
      </x:c>
      <x:c r="Q74" s="751" t="n">
        <x:f>IF(AND(ISNUMBER(D74),ISNUMBER(H74)),1,0)</x:f>
        <x:v>1</x:v>
      </x:c>
      <x:c r="R74" s="751" t="n">
        <x:f>IF(AND(ISNUMBER(G74),ISNUMBER(H74)),1,0)</x:f>
        <x:v>1</x:v>
      </x:c>
      <x:c r="S74" s="752" t="n">
        <x:f>IF(Q74=1,D74*H74,"")</x:f>
        <x:v>325264000000</x:v>
      </x:c>
      <x:c r="T74" s="752" t="n">
        <x:f>IF(R74=1,G74*H74,"")</x:f>
        <x:v>1393420811500</x:v>
      </x:c>
      <x:c r="U74" s="776" t="str">
        <x:v>https://economy.statizoid.com/stat/gni-per-capita-atlas-method-current-us/egypt-arab-rep.json</x:v>
      </x:c>
      <x:c r="V74" s="776" t="str">
        <x:v>https://economy.statizoid.com/stat/gni-per-capita-ppp-constant-2021-international/egypt-arab-rep.json</x:v>
      </x:c>
      <x:c r="W74" s="776" t="str">
        <x:v>https://climate.statizoid.com/stat/population-total/egypt-arab-rep.json</x:v>
      </x:c>
    </x:row>
    <x:row r="75" ht="21" customHeight="1">
      <x:c r="A75" s="751" t="str">
        <x:v>EGY</x:v>
      </x:c>
      <x:c r="B75" s="751" t="str">
        <x:v>Egypt</x:v>
      </x:c>
      <x:c r="C75" s="751" t="n">
        <x:v>2017</x:v>
      </x:c>
      <x:c r="D75" s="753" t="n">
        <x:v>2880</x:v>
      </x:c>
      <x:c r="E75" s="753" t="n">
        <x:v>13841.5</x:v>
      </x:c>
      <x:c r="F75" s="753"/>
      <x:c r="G75" s="753" t="n">
        <x:f>IF(A75="CHN",F75,E75)</x:f>
        <x:v>13841.5</x:v>
      </x:c>
      <x:c r="H75" s="752" t="n">
        <x:v>103696000</x:v>
      </x:c>
      <x:c r="I75" s="751" t="str">
        <x:v>WDI mirror</x:v>
      </x:c>
      <x:c r="J75" s="751" t="str">
        <x:v>A-EGY</x:v>
      </x:c>
      <x:c r="K75" s="751" t="str">
        <x:v>P-EGY</x:v>
      </x:c>
      <x:c r="L75" s="751"/>
      <x:c r="M75" s="751" t="str">
        <x:v>N-EGY</x:v>
      </x:c>
      <x:c r="N75" s="751" t="n">
        <x:v>1</x:v>
      </x:c>
      <x:c r="O75" s="751" t="n">
        <x:v>1</x:v>
      </x:c>
      <x:c r="P75" s="751" t="n">
        <x:v>1</x:v>
      </x:c>
      <x:c r="Q75" s="751" t="n">
        <x:f>IF(AND(ISNUMBER(D75),ISNUMBER(H75)),1,0)</x:f>
        <x:v>1</x:v>
      </x:c>
      <x:c r="R75" s="751" t="n">
        <x:f>IF(AND(ISNUMBER(G75),ISNUMBER(H75)),1,0)</x:f>
        <x:v>1</x:v>
      </x:c>
      <x:c r="S75" s="752" t="n">
        <x:f>IF(Q75=1,D75*H75,"")</x:f>
        <x:v>298644480000</x:v>
      </x:c>
      <x:c r="T75" s="752" t="n">
        <x:f>IF(R75=1,G75*H75,"")</x:f>
        <x:v>1435308184000</x:v>
      </x:c>
      <x:c r="U75" s="776" t="str">
        <x:v>https://economy.statizoid.com/stat/gni-per-capita-atlas-method-current-us/egypt-arab-rep.json</x:v>
      </x:c>
      <x:c r="V75" s="776" t="str">
        <x:v>https://economy.statizoid.com/stat/gni-per-capita-ppp-constant-2021-international/egypt-arab-rep.json</x:v>
      </x:c>
      <x:c r="W75" s="776" t="str">
        <x:v>https://climate.statizoid.com/stat/population-total/egypt-arab-rep.json</x:v>
      </x:c>
    </x:row>
    <x:row r="76" ht="21" customHeight="1">
      <x:c r="A76" s="751" t="str">
        <x:v>EGY</x:v>
      </x:c>
      <x:c r="B76" s="751" t="str">
        <x:v>Egypt</x:v>
      </x:c>
      <x:c r="C76" s="751" t="n">
        <x:v>2018</x:v>
      </x:c>
      <x:c r="D76" s="753" t="n">
        <x:v>2710</x:v>
      </x:c>
      <x:c r="E76" s="753" t="n">
        <x:v>14205.9</x:v>
      </x:c>
      <x:c r="F76" s="753"/>
      <x:c r="G76" s="753" t="n">
        <x:f>IF(A76="CHN",F76,E76)</x:f>
        <x:v>14205.9</x:v>
      </x:c>
      <x:c r="H76" s="752" t="n">
        <x:v>105682000</x:v>
      </x:c>
      <x:c r="I76" s="751" t="str">
        <x:v>WDI mirror</x:v>
      </x:c>
      <x:c r="J76" s="751" t="str">
        <x:v>A-EGY</x:v>
      </x:c>
      <x:c r="K76" s="751" t="str">
        <x:v>P-EGY</x:v>
      </x:c>
      <x:c r="L76" s="751"/>
      <x:c r="M76" s="751" t="str">
        <x:v>N-EGY</x:v>
      </x:c>
      <x:c r="N76" s="751" t="n">
        <x:v>1</x:v>
      </x:c>
      <x:c r="O76" s="751" t="n">
        <x:v>1</x:v>
      </x:c>
      <x:c r="P76" s="751" t="n">
        <x:v>1</x:v>
      </x:c>
      <x:c r="Q76" s="751" t="n">
        <x:f>IF(AND(ISNUMBER(D76),ISNUMBER(H76)),1,0)</x:f>
        <x:v>1</x:v>
      </x:c>
      <x:c r="R76" s="751" t="n">
        <x:f>IF(AND(ISNUMBER(G76),ISNUMBER(H76)),1,0)</x:f>
        <x:v>1</x:v>
      </x:c>
      <x:c r="S76" s="752" t="n">
        <x:f>IF(Q76=1,D76*H76,"")</x:f>
        <x:v>286398220000</x:v>
      </x:c>
      <x:c r="T76" s="752" t="n">
        <x:f>IF(R76=1,G76*H76,"")</x:f>
        <x:v>1501307923800</x:v>
      </x:c>
      <x:c r="U76" s="776" t="str">
        <x:v>https://economy.statizoid.com/stat/gni-per-capita-atlas-method-current-us/egypt-arab-rep.json</x:v>
      </x:c>
      <x:c r="V76" s="776" t="str">
        <x:v>https://economy.statizoid.com/stat/gni-per-capita-ppp-constant-2021-international/egypt-arab-rep.json</x:v>
      </x:c>
      <x:c r="W76" s="776" t="str">
        <x:v>https://climate.statizoid.com/stat/population-total/egypt-arab-rep.json</x:v>
      </x:c>
    </x:row>
    <x:row r="77" ht="21" customHeight="1">
      <x:c r="A77" s="751" t="str">
        <x:v>EGY</x:v>
      </x:c>
      <x:c r="B77" s="751" t="str">
        <x:v>Egypt</x:v>
      </x:c>
      <x:c r="C77" s="751" t="n">
        <x:v>2019</x:v>
      </x:c>
      <x:c r="D77" s="753" t="n">
        <x:v>2640</x:v>
      </x:c>
      <x:c r="E77" s="753" t="n">
        <x:v>14527.5</x:v>
      </x:c>
      <x:c r="F77" s="753"/>
      <x:c r="G77" s="753" t="n">
        <x:f>IF(A77="CHN",F77,E77)</x:f>
        <x:v>14527.5</x:v>
      </x:c>
      <x:c r="H77" s="752" t="n">
        <x:v>107553000</x:v>
      </x:c>
      <x:c r="I77" s="751" t="str">
        <x:v>WDI mirror</x:v>
      </x:c>
      <x:c r="J77" s="751" t="str">
        <x:v>A-EGY</x:v>
      </x:c>
      <x:c r="K77" s="751" t="str">
        <x:v>P-EGY</x:v>
      </x:c>
      <x:c r="L77" s="751"/>
      <x:c r="M77" s="751" t="str">
        <x:v>N-EGY</x:v>
      </x:c>
      <x:c r="N77" s="751" t="n">
        <x:v>1</x:v>
      </x:c>
      <x:c r="O77" s="751" t="n">
        <x:v>1</x:v>
      </x:c>
      <x:c r="P77" s="751" t="n">
        <x:v>1</x:v>
      </x:c>
      <x:c r="Q77" s="751" t="n">
        <x:f>IF(AND(ISNUMBER(D77),ISNUMBER(H77)),1,0)</x:f>
        <x:v>1</x:v>
      </x:c>
      <x:c r="R77" s="751" t="n">
        <x:f>IF(AND(ISNUMBER(G77),ISNUMBER(H77)),1,0)</x:f>
        <x:v>1</x:v>
      </x:c>
      <x:c r="S77" s="752" t="n">
        <x:f>IF(Q77=1,D77*H77,"")</x:f>
        <x:v>283939920000</x:v>
      </x:c>
      <x:c r="T77" s="752" t="n">
        <x:f>IF(R77=1,G77*H77,"")</x:f>
        <x:v>1562476207500</x:v>
      </x:c>
      <x:c r="U77" s="776" t="str">
        <x:v>https://economy.statizoid.com/stat/gni-per-capita-atlas-method-current-us/egypt-arab-rep.json</x:v>
      </x:c>
      <x:c r="V77" s="776" t="str">
        <x:v>https://economy.statizoid.com/stat/gni-per-capita-ppp-constant-2021-international/egypt-arab-rep.json</x:v>
      </x:c>
      <x:c r="W77" s="776" t="str">
        <x:v>https://climate.statizoid.com/stat/population-total/egypt-arab-rep.json</x:v>
      </x:c>
    </x:row>
    <x:row r="78" ht="21" customHeight="1">
      <x:c r="A78" s="751" t="str">
        <x:v>EGY</x:v>
      </x:c>
      <x:c r="B78" s="751" t="str">
        <x:v>Egypt</x:v>
      </x:c>
      <x:c r="C78" s="751" t="n">
        <x:v>2020</x:v>
      </x:c>
      <x:c r="D78" s="753" t="n">
        <x:v>2960</x:v>
      </x:c>
      <x:c r="E78" s="753" t="n">
        <x:v>14859.2</x:v>
      </x:c>
      <x:c r="F78" s="753"/>
      <x:c r="G78" s="753" t="n">
        <x:f>IF(A78="CHN",F78,E78)</x:f>
        <x:v>14859.2</x:v>
      </x:c>
      <x:c r="H78" s="752" t="n">
        <x:v>109315000</x:v>
      </x:c>
      <x:c r="I78" s="751" t="str">
        <x:v>WDI mirror</x:v>
      </x:c>
      <x:c r="J78" s="751" t="str">
        <x:v>A-EGY</x:v>
      </x:c>
      <x:c r="K78" s="751" t="str">
        <x:v>P-EGY</x:v>
      </x:c>
      <x:c r="L78" s="751"/>
      <x:c r="M78" s="751" t="str">
        <x:v>N-EGY</x:v>
      </x:c>
      <x:c r="N78" s="751" t="n">
        <x:v>1</x:v>
      </x:c>
      <x:c r="O78" s="751" t="n">
        <x:v>1</x:v>
      </x:c>
      <x:c r="P78" s="751" t="n">
        <x:v>1</x:v>
      </x:c>
      <x:c r="Q78" s="751" t="n">
        <x:f>IF(AND(ISNUMBER(D78),ISNUMBER(H78)),1,0)</x:f>
        <x:v>1</x:v>
      </x:c>
      <x:c r="R78" s="751" t="n">
        <x:f>IF(AND(ISNUMBER(G78),ISNUMBER(H78)),1,0)</x:f>
        <x:v>1</x:v>
      </x:c>
      <x:c r="S78" s="752" t="n">
        <x:f>IF(Q78=1,D78*H78,"")</x:f>
        <x:v>323572400000</x:v>
      </x:c>
      <x:c r="T78" s="752" t="n">
        <x:f>IF(R78=1,G78*H78,"")</x:f>
        <x:v>1624333448000</x:v>
      </x:c>
      <x:c r="U78" s="776" t="str">
        <x:v>https://economy.statizoid.com/stat/gni-per-capita-atlas-method-current-us/egypt-arab-rep.json</x:v>
      </x:c>
      <x:c r="V78" s="776" t="str">
        <x:v>https://economy.statizoid.com/stat/gni-per-capita-ppp-constant-2021-international/egypt-arab-rep.json</x:v>
      </x:c>
      <x:c r="W78" s="776" t="str">
        <x:v>https://climate.statizoid.com/stat/population-total/egypt-arab-rep.json</x:v>
      </x:c>
    </x:row>
    <x:row r="79" ht="21" customHeight="1">
      <x:c r="A79" s="751" t="str">
        <x:v>EGY</x:v>
      </x:c>
      <x:c r="B79" s="751" t="str">
        <x:v>Egypt</x:v>
      </x:c>
      <x:c r="C79" s="751" t="n">
        <x:v>2021</x:v>
      </x:c>
      <x:c r="D79" s="753" t="n">
        <x:v>3470</x:v>
      </x:c>
      <x:c r="E79" s="753" t="n">
        <x:v>15124.2</x:v>
      </x:c>
      <x:c r="F79" s="753"/>
      <x:c r="G79" s="753" t="n">
        <x:f>IF(A79="CHN",F79,E79)</x:f>
        <x:v>15124.2</x:v>
      </x:c>
      <x:c r="H79" s="752" t="n">
        <x:v>110957000</x:v>
      </x:c>
      <x:c r="I79" s="751" t="str">
        <x:v>WDI mirror</x:v>
      </x:c>
      <x:c r="J79" s="751" t="str">
        <x:v>A-EGY</x:v>
      </x:c>
      <x:c r="K79" s="751" t="str">
        <x:v>P-EGY</x:v>
      </x:c>
      <x:c r="L79" s="751"/>
      <x:c r="M79" s="751" t="str">
        <x:v>N-EGY</x:v>
      </x:c>
      <x:c r="N79" s="751" t="n">
        <x:v>1</x:v>
      </x:c>
      <x:c r="O79" s="751" t="n">
        <x:v>1</x:v>
      </x:c>
      <x:c r="P79" s="751" t="n">
        <x:v>1</x:v>
      </x:c>
      <x:c r="Q79" s="751" t="n">
        <x:f>IF(AND(ISNUMBER(D79),ISNUMBER(H79)),1,0)</x:f>
        <x:v>1</x:v>
      </x:c>
      <x:c r="R79" s="751" t="n">
        <x:f>IF(AND(ISNUMBER(G79),ISNUMBER(H79)),1,0)</x:f>
        <x:v>1</x:v>
      </x:c>
      <x:c r="S79" s="752" t="n">
        <x:f>IF(Q79=1,D79*H79,"")</x:f>
        <x:v>385020790000</x:v>
      </x:c>
      <x:c r="T79" s="752" t="n">
        <x:f>IF(R79=1,G79*H79,"")</x:f>
        <x:v>1678135859400</x:v>
      </x:c>
      <x:c r="U79" s="776" t="str">
        <x:v>https://economy.statizoid.com/stat/gni-per-capita-atlas-method-current-us/egypt-arab-rep.json</x:v>
      </x:c>
      <x:c r="V79" s="776" t="str">
        <x:v>https://economy.statizoid.com/stat/gni-per-capita-ppp-constant-2021-international/egypt-arab-rep.json</x:v>
      </x:c>
      <x:c r="W79" s="776" t="str">
        <x:v>https://climate.statizoid.com/stat/population-total/egypt-arab-rep.json</x:v>
      </x:c>
    </x:row>
    <x:row r="80" ht="21" customHeight="1">
      <x:c r="A80" s="751" t="str">
        <x:v>EGY</x:v>
      </x:c>
      <x:c r="B80" s="751" t="str">
        <x:v>Egypt</x:v>
      </x:c>
      <x:c r="C80" s="751" t="n">
        <x:v>2022</x:v>
      </x:c>
      <x:c r="D80" s="753" t="n">
        <x:v>4040</x:v>
      </x:c>
      <x:c r="E80" s="753" t="n">
        <x:v>15840.5</x:v>
      </x:c>
      <x:c r="F80" s="753"/>
      <x:c r="G80" s="753" t="n">
        <x:f>IF(A80="CHN",F80,E80)</x:f>
        <x:v>15840.5</x:v>
      </x:c>
      <x:c r="H80" s="752" t="n">
        <x:v>112618000</x:v>
      </x:c>
      <x:c r="I80" s="751" t="str">
        <x:v>WDI mirror</x:v>
      </x:c>
      <x:c r="J80" s="751" t="str">
        <x:v>A-EGY</x:v>
      </x:c>
      <x:c r="K80" s="751" t="str">
        <x:v>P-EGY</x:v>
      </x:c>
      <x:c r="L80" s="751"/>
      <x:c r="M80" s="751" t="str">
        <x:v>N-EGY</x:v>
      </x:c>
      <x:c r="N80" s="751" t="n">
        <x:v>1</x:v>
      </x:c>
      <x:c r="O80" s="751" t="n">
        <x:v>1</x:v>
      </x:c>
      <x:c r="P80" s="751" t="n">
        <x:v>1</x:v>
      </x:c>
      <x:c r="Q80" s="751" t="n">
        <x:f>IF(AND(ISNUMBER(D80),ISNUMBER(H80)),1,0)</x:f>
        <x:v>1</x:v>
      </x:c>
      <x:c r="R80" s="751" t="n">
        <x:f>IF(AND(ISNUMBER(G80),ISNUMBER(H80)),1,0)</x:f>
        <x:v>1</x:v>
      </x:c>
      <x:c r="S80" s="752" t="n">
        <x:f>IF(Q80=1,D80*H80,"")</x:f>
        <x:v>454976720000</x:v>
      </x:c>
      <x:c r="T80" s="752" t="n">
        <x:f>IF(R80=1,G80*H80,"")</x:f>
        <x:v>1783925429000</x:v>
      </x:c>
      <x:c r="U80" s="776" t="str">
        <x:v>https://economy.statizoid.com/stat/gni-per-capita-atlas-method-current-us/egypt-arab-rep.json</x:v>
      </x:c>
      <x:c r="V80" s="776" t="str">
        <x:v>https://economy.statizoid.com/stat/gni-per-capita-ppp-constant-2021-international/egypt-arab-rep.json</x:v>
      </x:c>
      <x:c r="W80" s="776" t="str">
        <x:v>https://climate.statizoid.com/stat/population-total/egypt-arab-rep.json</x:v>
      </x:c>
    </x:row>
    <x:row r="81" ht="21" customHeight="1">
      <x:c r="A81" s="751" t="str">
        <x:v>EGY</x:v>
      </x:c>
      <x:c r="B81" s="751" t="str">
        <x:v>Egypt</x:v>
      </x:c>
      <x:c r="C81" s="751" t="n">
        <x:v>2023</x:v>
      </x:c>
      <x:c r="D81" s="753" t="n">
        <x:v>3840</x:v>
      </x:c>
      <x:c r="E81" s="753" t="n">
        <x:v>15982.4</x:v>
      </x:c>
      <x:c r="F81" s="753"/>
      <x:c r="G81" s="753" t="n">
        <x:f>IF(A81="CHN",F81,E81)</x:f>
        <x:v>15982.4</x:v>
      </x:c>
      <x:c r="H81" s="752" t="n">
        <x:v>114536000</x:v>
      </x:c>
      <x:c r="I81" s="751" t="str">
        <x:v>WDI mirror</x:v>
      </x:c>
      <x:c r="J81" s="751" t="str">
        <x:v>A-EGY</x:v>
      </x:c>
      <x:c r="K81" s="751" t="str">
        <x:v>P-EGY</x:v>
      </x:c>
      <x:c r="L81" s="751"/>
      <x:c r="M81" s="751" t="str">
        <x:v>N-EGY</x:v>
      </x:c>
      <x:c r="N81" s="751" t="n">
        <x:v>1</x:v>
      </x:c>
      <x:c r="O81" s="751" t="n">
        <x:v>1</x:v>
      </x:c>
      <x:c r="P81" s="751" t="n">
        <x:v>1</x:v>
      </x:c>
      <x:c r="Q81" s="751" t="n">
        <x:f>IF(AND(ISNUMBER(D81),ISNUMBER(H81)),1,0)</x:f>
        <x:v>1</x:v>
      </x:c>
      <x:c r="R81" s="751" t="n">
        <x:f>IF(AND(ISNUMBER(G81),ISNUMBER(H81)),1,0)</x:f>
        <x:v>1</x:v>
      </x:c>
      <x:c r="S81" s="752" t="n">
        <x:f>IF(Q81=1,D81*H81,"")</x:f>
        <x:v>439818240000</x:v>
      </x:c>
      <x:c r="T81" s="752" t="n">
        <x:f>IF(R81=1,G81*H81,"")</x:f>
        <x:v>1830560166400</x:v>
      </x:c>
      <x:c r="U81" s="776" t="str">
        <x:v>https://economy.statizoid.com/stat/gni-per-capita-atlas-method-current-us/egypt-arab-rep.json</x:v>
      </x:c>
      <x:c r="V81" s="776" t="str">
        <x:v>https://economy.statizoid.com/stat/gni-per-capita-ppp-constant-2021-international/egypt-arab-rep.json</x:v>
      </x:c>
      <x:c r="W81" s="776" t="str">
        <x:v>https://climate.statizoid.com/stat/population-total/egypt-arab-rep.json</x:v>
      </x:c>
    </x:row>
    <x:row r="82" ht="21" customHeight="1">
      <x:c r="A82" s="750" t="str">
        <x:v>ARE</x:v>
      </x:c>
      <x:c r="B82" s="750" t="str">
        <x:v>United Arab Emirates</x:v>
      </x:c>
      <x:c r="C82" s="750" t="n">
        <x:v>2013</x:v>
      </x:c>
      <x:c r="D82" s="756" t="n">
        <x:v>53780</x:v>
      </x:c>
      <x:c r="E82" s="756" t="n">
        <x:v>87939.7</x:v>
      </x:c>
      <x:c r="F82" s="756"/>
      <x:c r="G82" s="756" t="n">
        <x:f>IF(A82="CHN",F82,E82)</x:f>
        <x:v>87939.7</x:v>
      </x:c>
      <x:c r="H82" s="755" t="n">
        <x:v>7693030</x:v>
      </x:c>
      <x:c r="I82" s="750" t="str">
        <x:v>WDI mirror</x:v>
      </x:c>
      <x:c r="J82" s="750" t="str">
        <x:v>A-ARE</x:v>
      </x:c>
      <x:c r="K82" s="750" t="str">
        <x:v>P-ARE</x:v>
      </x:c>
      <x:c r="L82" s="750"/>
      <x:c r="M82" s="750" t="str">
        <x:v>N-ARE</x:v>
      </x:c>
      <x:c r="N82" s="750" t="n">
        <x:v>1</x:v>
      </x:c>
      <x:c r="O82" s="750" t="n">
        <x:v>1</x:v>
      </x:c>
      <x:c r="P82" s="750" t="n">
        <x:v>1</x:v>
      </x:c>
      <x:c r="Q82" s="750" t="n">
        <x:f>IF(AND(ISNUMBER(D82),ISNUMBER(H82)),1,0)</x:f>
        <x:v>1</x:v>
      </x:c>
      <x:c r="R82" s="750" t="n">
        <x:f>IF(AND(ISNUMBER(G82),ISNUMBER(H82)),1,0)</x:f>
        <x:v>1</x:v>
      </x:c>
      <x:c r="S82" s="755" t="n">
        <x:f>IF(Q82=1,D82*H82,"")</x:f>
        <x:v>413731153400</x:v>
      </x:c>
      <x:c r="T82" s="755" t="n">
        <x:f>IF(R82=1,G82*H82,"")</x:f>
        <x:v>676522750291</x:v>
      </x:c>
      <x:c r="U82" s="776" t="str">
        <x:v>https://economy.statizoid.com/stat/gni-per-capita-atlas-method-current-us/united-arab-emirates.json</x:v>
      </x:c>
      <x:c r="V82" s="776" t="str">
        <x:v>https://economy.statizoid.com/stat/gni-per-capita-ppp-constant-2021-international/united-arab-emirates.json</x:v>
      </x:c>
      <x:c r="W82" s="776" t="str">
        <x:v>https://climate.statizoid.com/stat/population-total/united-arab-emirates.json</x:v>
      </x:c>
    </x:row>
    <x:row r="83" ht="21" customHeight="1">
      <x:c r="A83" s="750" t="str">
        <x:v>ARE</x:v>
      </x:c>
      <x:c r="B83" s="750" t="str">
        <x:v>United Arab Emirates</x:v>
      </x:c>
      <x:c r="C83" s="750" t="n">
        <x:v>2014</x:v>
      </x:c>
      <x:c r="D83" s="756" t="n">
        <x:v>53360</x:v>
      </x:c>
      <x:c r="E83" s="756" t="n">
        <x:v>87082.1</x:v>
      </x:c>
      <x:c r="F83" s="756"/>
      <x:c r="G83" s="756" t="n">
        <x:f>IF(A83="CHN",F83,E83)</x:f>
        <x:v>87082.1</x:v>
      </x:c>
      <x:c r="H83" s="755" t="n">
        <x:v>8059440</x:v>
      </x:c>
      <x:c r="I83" s="750" t="str">
        <x:v>WDI mirror</x:v>
      </x:c>
      <x:c r="J83" s="750" t="str">
        <x:v>A-ARE</x:v>
      </x:c>
      <x:c r="K83" s="750" t="str">
        <x:v>P-ARE</x:v>
      </x:c>
      <x:c r="L83" s="750"/>
      <x:c r="M83" s="750" t="str">
        <x:v>N-ARE</x:v>
      </x:c>
      <x:c r="N83" s="750" t="n">
        <x:v>1</x:v>
      </x:c>
      <x:c r="O83" s="750" t="n">
        <x:v>1</x:v>
      </x:c>
      <x:c r="P83" s="750" t="n">
        <x:v>1</x:v>
      </x:c>
      <x:c r="Q83" s="750" t="n">
        <x:f>IF(AND(ISNUMBER(D83),ISNUMBER(H83)),1,0)</x:f>
        <x:v>1</x:v>
      </x:c>
      <x:c r="R83" s="750" t="n">
        <x:f>IF(AND(ISNUMBER(G83),ISNUMBER(H83)),1,0)</x:f>
        <x:v>1</x:v>
      </x:c>
      <x:c r="S83" s="755" t="n">
        <x:f>IF(Q83=1,D83*H83,"")</x:f>
        <x:v>430051718400</x:v>
      </x:c>
      <x:c r="T83" s="755" t="n">
        <x:f>IF(R83=1,G83*H83,"")</x:f>
        <x:v>701832960024</x:v>
      </x:c>
      <x:c r="U83" s="776" t="str">
        <x:v>https://economy.statizoid.com/stat/gni-per-capita-atlas-method-current-us/united-arab-emirates.json</x:v>
      </x:c>
      <x:c r="V83" s="776" t="str">
        <x:v>https://economy.statizoid.com/stat/gni-per-capita-ppp-constant-2021-international/united-arab-emirates.json</x:v>
      </x:c>
      <x:c r="W83" s="776" t="str">
        <x:v>https://climate.statizoid.com/stat/population-total/united-arab-emirates.json</x:v>
      </x:c>
    </x:row>
    <x:row r="84" ht="21" customHeight="1">
      <x:c r="A84" s="750" t="str">
        <x:v>ARE</x:v>
      </x:c>
      <x:c r="B84" s="750" t="str">
        <x:v>United Arab Emirates</x:v>
      </x:c>
      <x:c r="C84" s="750" t="n">
        <x:v>2015</x:v>
      </x:c>
      <x:c r="D84" s="756" t="n">
        <x:v>49990</x:v>
      </x:c>
      <x:c r="E84" s="756" t="n">
        <x:v>76232.2</x:v>
      </x:c>
      <x:c r="F84" s="756"/>
      <x:c r="G84" s="756" t="n">
        <x:f>IF(A84="CHN",F84,E84)</x:f>
        <x:v>76232.2</x:v>
      </x:c>
      <x:c r="H84" s="755" t="n">
        <x:v>8505240</x:v>
      </x:c>
      <x:c r="I84" s="750" t="str">
        <x:v>WDI mirror</x:v>
      </x:c>
      <x:c r="J84" s="750" t="str">
        <x:v>A-ARE</x:v>
      </x:c>
      <x:c r="K84" s="750" t="str">
        <x:v>P-ARE</x:v>
      </x:c>
      <x:c r="L84" s="750"/>
      <x:c r="M84" s="750" t="str">
        <x:v>N-ARE</x:v>
      </x:c>
      <x:c r="N84" s="750" t="n">
        <x:v>1</x:v>
      </x:c>
      <x:c r="O84" s="750" t="n">
        <x:v>1</x:v>
      </x:c>
      <x:c r="P84" s="750" t="n">
        <x:v>1</x:v>
      </x:c>
      <x:c r="Q84" s="750" t="n">
        <x:f>IF(AND(ISNUMBER(D84),ISNUMBER(H84)),1,0)</x:f>
        <x:v>1</x:v>
      </x:c>
      <x:c r="R84" s="750" t="n">
        <x:f>IF(AND(ISNUMBER(G84),ISNUMBER(H84)),1,0)</x:f>
        <x:v>1</x:v>
      </x:c>
      <x:c r="S84" s="755" t="n">
        <x:f>IF(Q84=1,D84*H84,"")</x:f>
        <x:v>425176947600</x:v>
      </x:c>
      <x:c r="T84" s="755" t="n">
        <x:f>IF(R84=1,G84*H84,"")</x:f>
        <x:v>648373156728</x:v>
      </x:c>
      <x:c r="U84" s="776" t="str">
        <x:v>https://economy.statizoid.com/stat/gni-per-capita-atlas-method-current-us/united-arab-emirates.json</x:v>
      </x:c>
      <x:c r="V84" s="776" t="str">
        <x:v>https://economy.statizoid.com/stat/gni-per-capita-ppp-constant-2021-international/united-arab-emirates.json</x:v>
      </x:c>
      <x:c r="W84" s="776" t="str">
        <x:v>https://climate.statizoid.com/stat/population-total/united-arab-emirates.json</x:v>
      </x:c>
    </x:row>
    <x:row r="85" ht="21" customHeight="1">
      <x:c r="A85" s="750" t="str">
        <x:v>ARE</x:v>
      </x:c>
      <x:c r="B85" s="750" t="str">
        <x:v>United Arab Emirates</x:v>
      </x:c>
      <x:c r="C85" s="750" t="n">
        <x:v>2016</x:v>
      </x:c>
      <x:c r="D85" s="756" t="n">
        <x:v>46180</x:v>
      </x:c>
      <x:c r="E85" s="756" t="n">
        <x:v>74467.4</x:v>
      </x:c>
      <x:c r="F85" s="756"/>
      <x:c r="G85" s="756" t="n">
        <x:f>IF(A85="CHN",F85,E85)</x:f>
        <x:v>74467.4</x:v>
      </x:c>
      <x:c r="H85" s="755" t="n">
        <x:v>8935100</x:v>
      </x:c>
      <x:c r="I85" s="750" t="str">
        <x:v>WDI mirror</x:v>
      </x:c>
      <x:c r="J85" s="750" t="str">
        <x:v>A-ARE</x:v>
      </x:c>
      <x:c r="K85" s="750" t="str">
        <x:v>P-ARE</x:v>
      </x:c>
      <x:c r="L85" s="750"/>
      <x:c r="M85" s="750" t="str">
        <x:v>N-ARE</x:v>
      </x:c>
      <x:c r="N85" s="750" t="n">
        <x:v>1</x:v>
      </x:c>
      <x:c r="O85" s="750" t="n">
        <x:v>1</x:v>
      </x:c>
      <x:c r="P85" s="750" t="n">
        <x:v>1</x:v>
      </x:c>
      <x:c r="Q85" s="750" t="n">
        <x:f>IF(AND(ISNUMBER(D85),ISNUMBER(H85)),1,0)</x:f>
        <x:v>1</x:v>
      </x:c>
      <x:c r="R85" s="750" t="n">
        <x:f>IF(AND(ISNUMBER(G85),ISNUMBER(H85)),1,0)</x:f>
        <x:v>1</x:v>
      </x:c>
      <x:c r="S85" s="755" t="n">
        <x:f>IF(Q85=1,D85*H85,"")</x:f>
        <x:v>412622918000</x:v>
      </x:c>
      <x:c r="T85" s="755" t="n">
        <x:f>IF(R85=1,G85*H85,"")</x:f>
        <x:v>665373665740</x:v>
      </x:c>
      <x:c r="U85" s="776" t="str">
        <x:v>https://economy.statizoid.com/stat/gni-per-capita-atlas-method-current-us/united-arab-emirates.json</x:v>
      </x:c>
      <x:c r="V85" s="776" t="str">
        <x:v>https://economy.statizoid.com/stat/gni-per-capita-ppp-constant-2021-international/united-arab-emirates.json</x:v>
      </x:c>
      <x:c r="W85" s="776" t="str">
        <x:v>https://climate.statizoid.com/stat/population-total/united-arab-emirates.json</x:v>
      </x:c>
    </x:row>
    <x:row r="86" ht="21" customHeight="1">
      <x:c r="A86" s="750" t="str">
        <x:v>ARE</x:v>
      </x:c>
      <x:c r="B86" s="750" t="str">
        <x:v>United Arab Emirates</x:v>
      </x:c>
      <x:c r="C86" s="750" t="n">
        <x:v>2017</x:v>
      </x:c>
      <x:c r="D86" s="756" t="n">
        <x:v>42230</x:v>
      </x:c>
      <x:c r="E86" s="756" t="n">
        <x:v>74458.9</x:v>
      </x:c>
      <x:c r="F86" s="756"/>
      <x:c r="G86" s="756" t="n">
        <x:f>IF(A86="CHN",F86,E86)</x:f>
        <x:v>74458.9</x:v>
      </x:c>
      <x:c r="H86" s="755" t="n">
        <x:v>9223220</x:v>
      </x:c>
      <x:c r="I86" s="750" t="str">
        <x:v>WDI mirror</x:v>
      </x:c>
      <x:c r="J86" s="750" t="str">
        <x:v>A-ARE</x:v>
      </x:c>
      <x:c r="K86" s="750" t="str">
        <x:v>P-ARE</x:v>
      </x:c>
      <x:c r="L86" s="750"/>
      <x:c r="M86" s="750" t="str">
        <x:v>N-ARE</x:v>
      </x:c>
      <x:c r="N86" s="750" t="n">
        <x:v>1</x:v>
      </x:c>
      <x:c r="O86" s="750" t="n">
        <x:v>1</x:v>
      </x:c>
      <x:c r="P86" s="750" t="n">
        <x:v>1</x:v>
      </x:c>
      <x:c r="Q86" s="750" t="n">
        <x:f>IF(AND(ISNUMBER(D86),ISNUMBER(H86)),1,0)</x:f>
        <x:v>1</x:v>
      </x:c>
      <x:c r="R86" s="750" t="n">
        <x:f>IF(AND(ISNUMBER(G86),ISNUMBER(H86)),1,0)</x:f>
        <x:v>1</x:v>
      </x:c>
      <x:c r="S86" s="755" t="n">
        <x:f>IF(Q86=1,D86*H86,"")</x:f>
        <x:v>389496580600</x:v>
      </x:c>
      <x:c r="T86" s="755" t="n">
        <x:f>IF(R86=1,G86*H86,"")</x:f>
        <x:v>686750815658</x:v>
      </x:c>
      <x:c r="U86" s="776" t="str">
        <x:v>https://economy.statizoid.com/stat/gni-per-capita-atlas-method-current-us/united-arab-emirates.json</x:v>
      </x:c>
      <x:c r="V86" s="776" t="str">
        <x:v>https://economy.statizoid.com/stat/gni-per-capita-ppp-constant-2021-international/united-arab-emirates.json</x:v>
      </x:c>
      <x:c r="W86" s="776" t="str">
        <x:v>https://climate.statizoid.com/stat/population-total/united-arab-emirates.json</x:v>
      </x:c>
    </x:row>
    <x:row r="87" ht="21" customHeight="1">
      <x:c r="A87" s="750" t="str">
        <x:v>ARE</x:v>
      </x:c>
      <x:c r="B87" s="750" t="str">
        <x:v>United Arab Emirates</x:v>
      </x:c>
      <x:c r="C87" s="750" t="n">
        <x:v>2018</x:v>
      </x:c>
      <x:c r="D87" s="756" t="n">
        <x:v>44570</x:v>
      </x:c>
      <x:c r="E87" s="756" t="n">
        <x:v>76713.8</x:v>
      </x:c>
      <x:c r="F87" s="756"/>
      <x:c r="G87" s="756" t="n">
        <x:f>IF(A87="CHN",F87,E87)</x:f>
        <x:v>76713.8</x:v>
      </x:c>
      <x:c r="H87" s="755" t="n">
        <x:v>9346700</x:v>
      </x:c>
      <x:c r="I87" s="750" t="str">
        <x:v>WDI mirror</x:v>
      </x:c>
      <x:c r="J87" s="750" t="str">
        <x:v>A-ARE</x:v>
      </x:c>
      <x:c r="K87" s="750" t="str">
        <x:v>P-ARE</x:v>
      </x:c>
      <x:c r="L87" s="750"/>
      <x:c r="M87" s="750" t="str">
        <x:v>N-ARE</x:v>
      </x:c>
      <x:c r="N87" s="750" t="n">
        <x:v>1</x:v>
      </x:c>
      <x:c r="O87" s="750" t="n">
        <x:v>1</x:v>
      </x:c>
      <x:c r="P87" s="750" t="n">
        <x:v>1</x:v>
      </x:c>
      <x:c r="Q87" s="750" t="n">
        <x:f>IF(AND(ISNUMBER(D87),ISNUMBER(H87)),1,0)</x:f>
        <x:v>1</x:v>
      </x:c>
      <x:c r="R87" s="750" t="n">
        <x:f>IF(AND(ISNUMBER(G87),ISNUMBER(H87)),1,0)</x:f>
        <x:v>1</x:v>
      </x:c>
      <x:c r="S87" s="755" t="n">
        <x:f>IF(Q87=1,D87*H87,"")</x:f>
        <x:v>416582419000</x:v>
      </x:c>
      <x:c r="T87" s="755" t="n">
        <x:f>IF(R87=1,G87*H87,"")</x:f>
        <x:v>717020874460</x:v>
      </x:c>
      <x:c r="U87" s="776" t="str">
        <x:v>https://economy.statizoid.com/stat/gni-per-capita-atlas-method-current-us/united-arab-emirates.json</x:v>
      </x:c>
      <x:c r="V87" s="776" t="str">
        <x:v>https://economy.statizoid.com/stat/gni-per-capita-ppp-constant-2021-international/united-arab-emirates.json</x:v>
      </x:c>
      <x:c r="W87" s="776" t="str">
        <x:v>https://climate.statizoid.com/stat/population-total/united-arab-emirates.json</x:v>
      </x:c>
    </x:row>
    <x:row r="88" ht="21" customHeight="1">
      <x:c r="A88" s="750" t="str">
        <x:v>ARE</x:v>
      </x:c>
      <x:c r="B88" s="750" t="str">
        <x:v>United Arab Emirates</x:v>
      </x:c>
      <x:c r="C88" s="750" t="n">
        <x:v>2019</x:v>
      </x:c>
      <x:c r="D88" s="756" t="n">
        <x:v>46690</x:v>
      </x:c>
      <x:c r="E88" s="756" t="n">
        <x:v>76289.9</x:v>
      </x:c>
      <x:c r="F88" s="756"/>
      <x:c r="G88" s="756" t="n">
        <x:f>IF(A88="CHN",F88,E88)</x:f>
        <x:v>76289.9</x:v>
      </x:c>
      <x:c r="H88" s="755" t="n">
        <x:v>9445780</x:v>
      </x:c>
      <x:c r="I88" s="750" t="str">
        <x:v>WDI mirror</x:v>
      </x:c>
      <x:c r="J88" s="750" t="str">
        <x:v>A-ARE</x:v>
      </x:c>
      <x:c r="K88" s="750" t="str">
        <x:v>P-ARE</x:v>
      </x:c>
      <x:c r="L88" s="750"/>
      <x:c r="M88" s="750" t="str">
        <x:v>N-ARE</x:v>
      </x:c>
      <x:c r="N88" s="750" t="n">
        <x:v>1</x:v>
      </x:c>
      <x:c r="O88" s="750" t="n">
        <x:v>1</x:v>
      </x:c>
      <x:c r="P88" s="750" t="n">
        <x:v>1</x:v>
      </x:c>
      <x:c r="Q88" s="750" t="n">
        <x:f>IF(AND(ISNUMBER(D88),ISNUMBER(H88)),1,0)</x:f>
        <x:v>1</x:v>
      </x:c>
      <x:c r="R88" s="750" t="n">
        <x:f>IF(AND(ISNUMBER(G88),ISNUMBER(H88)),1,0)</x:f>
        <x:v>1</x:v>
      </x:c>
      <x:c r="S88" s="755" t="n">
        <x:f>IF(Q88=1,D88*H88,"")</x:f>
        <x:v>441023468200</x:v>
      </x:c>
      <x:c r="T88" s="755" t="n">
        <x:f>IF(R88=1,G88*H88,"")</x:f>
        <x:v>720617611622</x:v>
      </x:c>
      <x:c r="U88" s="776" t="str">
        <x:v>https://economy.statizoid.com/stat/gni-per-capita-atlas-method-current-us/united-arab-emirates.json</x:v>
      </x:c>
      <x:c r="V88" s="776" t="str">
        <x:v>https://economy.statizoid.com/stat/gni-per-capita-ppp-constant-2021-international/united-arab-emirates.json</x:v>
      </x:c>
      <x:c r="W88" s="776" t="str">
        <x:v>https://climate.statizoid.com/stat/population-total/united-arab-emirates.json</x:v>
      </x:c>
    </x:row>
    <x:row r="89" ht="21" customHeight="1">
      <x:c r="A89" s="750" t="str">
        <x:v>ARE</x:v>
      </x:c>
      <x:c r="B89" s="750" t="str">
        <x:v>United Arab Emirates</x:v>
      </x:c>
      <x:c r="C89" s="750" t="n">
        <x:v>2020</x:v>
      </x:c>
      <x:c r="D89" s="756" t="n">
        <x:v>41310</x:v>
      </x:c>
      <x:c r="E89" s="756" t="n">
        <x:v>61227.6</x:v>
      </x:c>
      <x:c r="F89" s="756"/>
      <x:c r="G89" s="756" t="n">
        <x:f>IF(A89="CHN",F89,E89)</x:f>
        <x:v>61227.6</x:v>
      </x:c>
      <x:c r="H89" s="755" t="n">
        <x:v>9401040</x:v>
      </x:c>
      <x:c r="I89" s="750" t="str">
        <x:v>WDI mirror</x:v>
      </x:c>
      <x:c r="J89" s="750" t="str">
        <x:v>A-ARE</x:v>
      </x:c>
      <x:c r="K89" s="750" t="str">
        <x:v>P-ARE</x:v>
      </x:c>
      <x:c r="L89" s="750"/>
      <x:c r="M89" s="750" t="str">
        <x:v>N-ARE</x:v>
      </x:c>
      <x:c r="N89" s="750" t="n">
        <x:v>1</x:v>
      </x:c>
      <x:c r="O89" s="750" t="n">
        <x:v>1</x:v>
      </x:c>
      <x:c r="P89" s="750" t="n">
        <x:v>1</x:v>
      </x:c>
      <x:c r="Q89" s="750" t="n">
        <x:f>IF(AND(ISNUMBER(D89),ISNUMBER(H89)),1,0)</x:f>
        <x:v>1</x:v>
      </x:c>
      <x:c r="R89" s="750" t="n">
        <x:f>IF(AND(ISNUMBER(G89),ISNUMBER(H89)),1,0)</x:f>
        <x:v>1</x:v>
      </x:c>
      <x:c r="S89" s="755" t="n">
        <x:f>IF(Q89=1,D89*H89,"")</x:f>
        <x:v>388356962400</x:v>
      </x:c>
      <x:c r="T89" s="755" t="n">
        <x:f>IF(R89=1,G89*H89,"")</x:f>
        <x:v>575603116704</x:v>
      </x:c>
      <x:c r="U89" s="776" t="str">
        <x:v>https://economy.statizoid.com/stat/gni-per-capita-atlas-method-current-us/united-arab-emirates.json</x:v>
      </x:c>
      <x:c r="V89" s="776" t="str">
        <x:v>https://economy.statizoid.com/stat/gni-per-capita-ppp-constant-2021-international/united-arab-emirates.json</x:v>
      </x:c>
      <x:c r="W89" s="776" t="str">
        <x:v>https://climate.statizoid.com/stat/population-total/united-arab-emirates.json</x:v>
      </x:c>
    </x:row>
    <x:row r="90" ht="21" customHeight="1">
      <x:c r="A90" s="750" t="str">
        <x:v>ARE</x:v>
      </x:c>
      <x:c r="B90" s="750" t="str">
        <x:v>United Arab Emirates</x:v>
      </x:c>
      <x:c r="C90" s="750" t="n">
        <x:v>2021</x:v>
      </x:c>
      <x:c r="D90" s="756" t="n">
        <x:v>43230</x:v>
      </x:c>
      <x:c r="E90" s="756" t="n">
        <x:v>68460.8</x:v>
      </x:c>
      <x:c r="F90" s="756"/>
      <x:c r="G90" s="756" t="n">
        <x:f>IF(A90="CHN",F90,E90)</x:f>
        <x:v>68460.8</x:v>
      </x:c>
      <x:c r="H90" s="755" t="n">
        <x:v>9575150</x:v>
      </x:c>
      <x:c r="I90" s="750" t="str">
        <x:v>WDI mirror</x:v>
      </x:c>
      <x:c r="J90" s="750" t="str">
        <x:v>A-ARE</x:v>
      </x:c>
      <x:c r="K90" s="750" t="str">
        <x:v>P-ARE</x:v>
      </x:c>
      <x:c r="L90" s="750"/>
      <x:c r="M90" s="750" t="str">
        <x:v>N-ARE</x:v>
      </x:c>
      <x:c r="N90" s="750" t="n">
        <x:v>1</x:v>
      </x:c>
      <x:c r="O90" s="750" t="n">
        <x:v>1</x:v>
      </x:c>
      <x:c r="P90" s="750" t="n">
        <x:v>1</x:v>
      </x:c>
      <x:c r="Q90" s="750" t="n">
        <x:f>IF(AND(ISNUMBER(D90),ISNUMBER(H90)),1,0)</x:f>
        <x:v>1</x:v>
      </x:c>
      <x:c r="R90" s="750" t="n">
        <x:f>IF(AND(ISNUMBER(G90),ISNUMBER(H90)),1,0)</x:f>
        <x:v>1</x:v>
      </x:c>
      <x:c r="S90" s="755" t="n">
        <x:f>IF(Q90=1,D90*H90,"")</x:f>
        <x:v>413933734500</x:v>
      </x:c>
      <x:c r="T90" s="755" t="n">
        <x:f>IF(R90=1,G90*H90,"")</x:f>
        <x:v>655522429120</x:v>
      </x:c>
      <x:c r="U90" s="776" t="str">
        <x:v>https://economy.statizoid.com/stat/gni-per-capita-atlas-method-current-us/united-arab-emirates.json</x:v>
      </x:c>
      <x:c r="V90" s="776" t="str">
        <x:v>https://economy.statizoid.com/stat/gni-per-capita-ppp-constant-2021-international/united-arab-emirates.json</x:v>
      </x:c>
      <x:c r="W90" s="776" t="str">
        <x:v>https://climate.statizoid.com/stat/population-total/united-arab-emirates.json</x:v>
      </x:c>
    </x:row>
    <x:row r="91" ht="21" customHeight="1">
      <x:c r="A91" s="750" t="str">
        <x:v>ARE</x:v>
      </x:c>
      <x:c r="B91" s="750" t="str">
        <x:v>United Arab Emirates</x:v>
      </x:c>
      <x:c r="C91" s="750" t="n">
        <x:v>2022</x:v>
      </x:c>
      <x:c r="D91" s="756" t="n">
        <x:v>46990</x:v>
      </x:c>
      <x:c r="E91" s="756" t="n">
        <x:v>81656.4</x:v>
      </x:c>
      <x:c r="F91" s="756"/>
      <x:c r="G91" s="756" t="n">
        <x:f>IF(A91="CHN",F91,E91)</x:f>
        <x:v>81656.4</x:v>
      </x:c>
      <x:c r="H91" s="755" t="n">
        <x:v>10075000</x:v>
      </x:c>
      <x:c r="I91" s="750" t="str">
        <x:v>WDI mirror</x:v>
      </x:c>
      <x:c r="J91" s="750" t="str">
        <x:v>A-ARE</x:v>
      </x:c>
      <x:c r="K91" s="750" t="str">
        <x:v>P-ARE</x:v>
      </x:c>
      <x:c r="L91" s="750"/>
      <x:c r="M91" s="750" t="str">
        <x:v>N-ARE</x:v>
      </x:c>
      <x:c r="N91" s="750" t="n">
        <x:v>1</x:v>
      </x:c>
      <x:c r="O91" s="750" t="n">
        <x:v>1</x:v>
      </x:c>
      <x:c r="P91" s="750" t="n">
        <x:v>1</x:v>
      </x:c>
      <x:c r="Q91" s="750" t="n">
        <x:f>IF(AND(ISNUMBER(D91),ISNUMBER(H91)),1,0)</x:f>
        <x:v>1</x:v>
      </x:c>
      <x:c r="R91" s="750" t="n">
        <x:f>IF(AND(ISNUMBER(G91),ISNUMBER(H91)),1,0)</x:f>
        <x:v>1</x:v>
      </x:c>
      <x:c r="S91" s="755" t="n">
        <x:f>IF(Q91=1,D91*H91,"")</x:f>
        <x:v>473424250000</x:v>
      </x:c>
      <x:c r="T91" s="755" t="n">
        <x:f>IF(R91=1,G91*H91,"")</x:f>
        <x:v>822688230000</x:v>
      </x:c>
      <x:c r="U91" s="776" t="str">
        <x:v>https://economy.statizoid.com/stat/gni-per-capita-atlas-method-current-us/united-arab-emirates.json</x:v>
      </x:c>
      <x:c r="V91" s="776" t="str">
        <x:v>https://economy.statizoid.com/stat/gni-per-capita-ppp-constant-2021-international/united-arab-emirates.json</x:v>
      </x:c>
      <x:c r="W91" s="776" t="str">
        <x:v>https://climate.statizoid.com/stat/population-total/united-arab-emirates.json</x:v>
      </x:c>
    </x:row>
    <x:row r="92" ht="21" customHeight="1">
      <x:c r="A92" s="750" t="str">
        <x:v>ARE</x:v>
      </x:c>
      <x:c r="B92" s="750" t="str">
        <x:v>United Arab Emirates</x:v>
      </x:c>
      <x:c r="C92" s="750" t="n">
        <x:v>2023</x:v>
      </x:c>
      <x:c r="D92" s="756" t="n">
        <x:v>51100</x:v>
      </x:c>
      <x:c r="E92" s="756" t="n">
        <x:v>84671.3</x:v>
      </x:c>
      <x:c r="F92" s="756"/>
      <x:c r="G92" s="756" t="n">
        <x:f>IF(A92="CHN",F92,E92)</x:f>
        <x:v>84671.3</x:v>
      </x:c>
      <x:c r="H92" s="755" t="n">
        <x:v>10483800</x:v>
      </x:c>
      <x:c r="I92" s="750" t="str">
        <x:v>WDI mirror</x:v>
      </x:c>
      <x:c r="J92" s="750" t="str">
        <x:v>A-ARE</x:v>
      </x:c>
      <x:c r="K92" s="750" t="str">
        <x:v>P-ARE</x:v>
      </x:c>
      <x:c r="L92" s="750"/>
      <x:c r="M92" s="750" t="str">
        <x:v>N-ARE</x:v>
      </x:c>
      <x:c r="N92" s="750" t="n">
        <x:v>1</x:v>
      </x:c>
      <x:c r="O92" s="750" t="n">
        <x:v>1</x:v>
      </x:c>
      <x:c r="P92" s="750" t="n">
        <x:v>1</x:v>
      </x:c>
      <x:c r="Q92" s="750" t="n">
        <x:f>IF(AND(ISNUMBER(D92),ISNUMBER(H92)),1,0)</x:f>
        <x:v>1</x:v>
      </x:c>
      <x:c r="R92" s="750" t="n">
        <x:f>IF(AND(ISNUMBER(G92),ISNUMBER(H92)),1,0)</x:f>
        <x:v>1</x:v>
      </x:c>
      <x:c r="S92" s="755" t="n">
        <x:f>IF(Q92=1,D92*H92,"")</x:f>
        <x:v>535722180000</x:v>
      </x:c>
      <x:c r="T92" s="755" t="n">
        <x:f>IF(R92=1,G92*H92,"")</x:f>
        <x:v>887676974940</x:v>
      </x:c>
      <x:c r="U92" s="776" t="str">
        <x:v>https://economy.statizoid.com/stat/gni-per-capita-atlas-method-current-us/united-arab-emirates.json</x:v>
      </x:c>
      <x:c r="V92" s="776" t="str">
        <x:v>https://economy.statizoid.com/stat/gni-per-capita-ppp-constant-2021-international/united-arab-emirates.json</x:v>
      </x:c>
      <x:c r="W92" s="776" t="str">
        <x:v>https://climate.statizoid.com/stat/population-total/united-arab-emirates.json</x:v>
      </x:c>
    </x:row>
    <x:row r="93" ht="21" customHeight="1">
      <x:c r="A93" s="751" t="str">
        <x:v>BRA</x:v>
      </x:c>
      <x:c r="B93" s="751" t="str">
        <x:v>Brazil</x:v>
      </x:c>
      <x:c r="C93" s="751" t="n">
        <x:v>2013</x:v>
      </x:c>
      <x:c r="D93" s="753" t="n">
        <x:v>12950</x:v>
      </x:c>
      <x:c r="E93" s="753" t="n">
        <x:v>18976.8</x:v>
      </x:c>
      <x:c r="F93" s="753"/>
      <x:c r="G93" s="753" t="n">
        <x:f>IF(A93="CHN",F93,E93)</x:f>
        <x:v>18976.8</x:v>
      </x:c>
      <x:c r="H93" s="752" t="n">
        <x:v>198478000</x:v>
      </x:c>
      <x:c r="I93" s="751" t="str">
        <x:v>WDI mirror</x:v>
      </x:c>
      <x:c r="J93" s="751" t="str">
        <x:v>A-BRA</x:v>
      </x:c>
      <x:c r="K93" s="751" t="str">
        <x:v>P-BRA</x:v>
      </x:c>
      <x:c r="L93" s="751"/>
      <x:c r="M93" s="751" t="str">
        <x:v>N-BRA</x:v>
      </x:c>
      <x:c r="N93" s="751" t="n">
        <x:v>1</x:v>
      </x:c>
      <x:c r="O93" s="751" t="n">
        <x:v>1</x:v>
      </x:c>
      <x:c r="P93" s="751" t="n">
        <x:v>1</x:v>
      </x:c>
      <x:c r="Q93" s="751" t="n">
        <x:f>IF(AND(ISNUMBER(D93),ISNUMBER(H93)),1,0)</x:f>
        <x:v>1</x:v>
      </x:c>
      <x:c r="R93" s="751" t="n">
        <x:f>IF(AND(ISNUMBER(G93),ISNUMBER(H93)),1,0)</x:f>
        <x:v>1</x:v>
      </x:c>
      <x:c r="S93" s="752" t="n">
        <x:f>IF(Q93=1,D93*H93,"")</x:f>
        <x:v>2570290100000</x:v>
      </x:c>
      <x:c r="T93" s="752" t="n">
        <x:f>IF(R93=1,G93*H93,"")</x:f>
        <x:v>3766477310400</x:v>
      </x:c>
      <x:c r="U93" s="776" t="str">
        <x:v>https://economy.statizoid.com/stat/gni-per-capita-atlas-method-current-us/brazil/</x:v>
      </x:c>
      <x:c r="V93" s="776" t="str">
        <x:v>https://economy.statizoid.com/stat/gni-per-capita-ppp-constant-2021-international/brazil.json</x:v>
      </x:c>
      <x:c r="W93" s="776" t="str">
        <x:v>https://climate.statizoid.com/stat/population-total/brazil.json</x:v>
      </x:c>
    </x:row>
    <x:row r="94" ht="21" customHeight="1">
      <x:c r="A94" s="751" t="str">
        <x:v>BRA</x:v>
      </x:c>
      <x:c r="B94" s="751" t="str">
        <x:v>Brazil</x:v>
      </x:c>
      <x:c r="C94" s="751" t="n">
        <x:v>2014</x:v>
      </x:c>
      <x:c r="D94" s="753" t="n">
        <x:v>12280</x:v>
      </x:c>
      <x:c r="E94" s="753" t="n">
        <x:v>18737.7</x:v>
      </x:c>
      <x:c r="F94" s="753"/>
      <x:c r="G94" s="753" t="n">
        <x:f>IF(A94="CHN",F94,E94)</x:f>
        <x:v>18737.7</x:v>
      </x:c>
      <x:c r="H94" s="752" t="n">
        <x:v>200085000</x:v>
      </x:c>
      <x:c r="I94" s="751" t="str">
        <x:v>WDI mirror</x:v>
      </x:c>
      <x:c r="J94" s="751" t="str">
        <x:v>A-BRA</x:v>
      </x:c>
      <x:c r="K94" s="751" t="str">
        <x:v>P-BRA</x:v>
      </x:c>
      <x:c r="L94" s="751"/>
      <x:c r="M94" s="751" t="str">
        <x:v>N-BRA</x:v>
      </x:c>
      <x:c r="N94" s="751" t="n">
        <x:v>1</x:v>
      </x:c>
      <x:c r="O94" s="751" t="n">
        <x:v>1</x:v>
      </x:c>
      <x:c r="P94" s="751" t="n">
        <x:v>1</x:v>
      </x:c>
      <x:c r="Q94" s="751" t="n">
        <x:f>IF(AND(ISNUMBER(D94),ISNUMBER(H94)),1,0)</x:f>
        <x:v>1</x:v>
      </x:c>
      <x:c r="R94" s="751" t="n">
        <x:f>IF(AND(ISNUMBER(G94),ISNUMBER(H94)),1,0)</x:f>
        <x:v>1</x:v>
      </x:c>
      <x:c r="S94" s="752" t="n">
        <x:f>IF(Q94=1,D94*H94,"")</x:f>
        <x:v>2457043800000</x:v>
      </x:c>
      <x:c r="T94" s="752" t="n">
        <x:f>IF(R94=1,G94*H94,"")</x:f>
        <x:v>3749132704500</x:v>
      </x:c>
      <x:c r="U94" s="776" t="str">
        <x:v>https://economy.statizoid.com/stat/gni-per-capita-atlas-method-current-us/brazil/</x:v>
      </x:c>
      <x:c r="V94" s="776" t="str">
        <x:v>https://economy.statizoid.com/stat/gni-per-capita-ppp-constant-2021-international/brazil.json</x:v>
      </x:c>
      <x:c r="W94" s="776" t="str">
        <x:v>https://climate.statizoid.com/stat/population-total/brazil.json</x:v>
      </x:c>
    </x:row>
    <x:row r="95" ht="21" customHeight="1">
      <x:c r="A95" s="751" t="str">
        <x:v>BRA</x:v>
      </x:c>
      <x:c r="B95" s="751" t="str">
        <x:v>Brazil</x:v>
      </x:c>
      <x:c r="C95" s="751" t="n">
        <x:v>2015</x:v>
      </x:c>
      <x:c r="D95" s="753" t="n">
        <x:v>10330</x:v>
      </x:c>
      <x:c r="E95" s="753" t="n">
        <x:v>17748.7</x:v>
      </x:c>
      <x:c r="F95" s="753"/>
      <x:c r="G95" s="753" t="n">
        <x:f>IF(A95="CHN",F95,E95)</x:f>
        <x:v>17748.7</x:v>
      </x:c>
      <x:c r="H95" s="752" t="n">
        <x:v>201676000</x:v>
      </x:c>
      <x:c r="I95" s="751" t="str">
        <x:v>WDI mirror</x:v>
      </x:c>
      <x:c r="J95" s="751" t="str">
        <x:v>A-BRA</x:v>
      </x:c>
      <x:c r="K95" s="751" t="str">
        <x:v>P-BRA</x:v>
      </x:c>
      <x:c r="L95" s="751"/>
      <x:c r="M95" s="751" t="str">
        <x:v>N-BRA</x:v>
      </x:c>
      <x:c r="N95" s="751" t="n">
        <x:v>1</x:v>
      </x:c>
      <x:c r="O95" s="751" t="n">
        <x:v>1</x:v>
      </x:c>
      <x:c r="P95" s="751" t="n">
        <x:v>1</x:v>
      </x:c>
      <x:c r="Q95" s="751" t="n">
        <x:f>IF(AND(ISNUMBER(D95),ISNUMBER(H95)),1,0)</x:f>
        <x:v>1</x:v>
      </x:c>
      <x:c r="R95" s="751" t="n">
        <x:f>IF(AND(ISNUMBER(G95),ISNUMBER(H95)),1,0)</x:f>
        <x:v>1</x:v>
      </x:c>
      <x:c r="S95" s="752" t="n">
        <x:f>IF(Q95=1,D95*H95,"")</x:f>
        <x:v>2083313080000</x:v>
      </x:c>
      <x:c r="T95" s="752" t="n">
        <x:f>IF(R95=1,G95*H95,"")</x:f>
        <x:v>3579486821200</x:v>
      </x:c>
      <x:c r="U95" s="776" t="str">
        <x:v>https://economy.statizoid.com/stat/gni-per-capita-atlas-method-current-us/brazil/</x:v>
      </x:c>
      <x:c r="V95" s="776" t="str">
        <x:v>https://economy.statizoid.com/stat/gni-per-capita-ppp-constant-2021-international/brazil.json</x:v>
      </x:c>
      <x:c r="W95" s="776" t="str">
        <x:v>https://climate.statizoid.com/stat/population-total/brazil.json</x:v>
      </x:c>
    </x:row>
    <x:row r="96" ht="21" customHeight="1">
      <x:c r="A96" s="751" t="str">
        <x:v>BRA</x:v>
      </x:c>
      <x:c r="B96" s="751" t="str">
        <x:v>Brazil</x:v>
      </x:c>
      <x:c r="C96" s="751" t="n">
        <x:v>2016</x:v>
      </x:c>
      <x:c r="D96" s="753" t="n">
        <x:v>9050</x:v>
      </x:c>
      <x:c r="E96" s="753" t="n">
        <x:v>17033.4</x:v>
      </x:c>
      <x:c r="F96" s="753"/>
      <x:c r="G96" s="753" t="n">
        <x:f>IF(A96="CHN",F96,E96)</x:f>
        <x:v>17033.4</x:v>
      </x:c>
      <x:c r="H96" s="752" t="n">
        <x:v>203218000</x:v>
      </x:c>
      <x:c r="I96" s="751" t="str">
        <x:v>WDI mirror</x:v>
      </x:c>
      <x:c r="J96" s="751" t="str">
        <x:v>A-BRA</x:v>
      </x:c>
      <x:c r="K96" s="751" t="str">
        <x:v>P-BRA</x:v>
      </x:c>
      <x:c r="L96" s="751"/>
      <x:c r="M96" s="751" t="str">
        <x:v>N-BRA</x:v>
      </x:c>
      <x:c r="N96" s="751" t="n">
        <x:v>1</x:v>
      </x:c>
      <x:c r="O96" s="751" t="n">
        <x:v>1</x:v>
      </x:c>
      <x:c r="P96" s="751" t="n">
        <x:v>1</x:v>
      </x:c>
      <x:c r="Q96" s="751" t="n">
        <x:f>IF(AND(ISNUMBER(D96),ISNUMBER(H96)),1,0)</x:f>
        <x:v>1</x:v>
      </x:c>
      <x:c r="R96" s="751" t="n">
        <x:f>IF(AND(ISNUMBER(G96),ISNUMBER(H96)),1,0)</x:f>
        <x:v>1</x:v>
      </x:c>
      <x:c r="S96" s="752" t="n">
        <x:f>IF(Q96=1,D96*H96,"")</x:f>
        <x:v>1839122900000</x:v>
      </x:c>
      <x:c r="T96" s="752" t="n">
        <x:f>IF(R96=1,G96*H96,"")</x:f>
        <x:v>3461493481200.0005</x:v>
      </x:c>
      <x:c r="U96" s="776" t="str">
        <x:v>https://economy.statizoid.com/stat/gni-per-capita-atlas-method-current-us/brazil/</x:v>
      </x:c>
      <x:c r="V96" s="776" t="str">
        <x:v>https://economy.statizoid.com/stat/gni-per-capita-ppp-constant-2021-international/brazil.json</x:v>
      </x:c>
      <x:c r="W96" s="776" t="str">
        <x:v>https://climate.statizoid.com/stat/population-total/brazil.json</x:v>
      </x:c>
    </x:row>
    <x:row r="97" ht="21" customHeight="1">
      <x:c r="A97" s="751" t="str">
        <x:v>BRA</x:v>
      </x:c>
      <x:c r="B97" s="751" t="str">
        <x:v>Brazil</x:v>
      </x:c>
      <x:c r="C97" s="751" t="n">
        <x:v>2017</x:v>
      </x:c>
      <x:c r="D97" s="753" t="n">
        <x:v>8830</x:v>
      </x:c>
      <x:c r="E97" s="753" t="n">
        <x:v>17253.4</x:v>
      </x:c>
      <x:c r="F97" s="753"/>
      <x:c r="G97" s="753" t="n">
        <x:f>IF(A97="CHN",F97,E97)</x:f>
        <x:v>17253.4</x:v>
      </x:c>
      <x:c r="H97" s="752" t="n">
        <x:v>204703000</x:v>
      </x:c>
      <x:c r="I97" s="751" t="str">
        <x:v>WDI mirror</x:v>
      </x:c>
      <x:c r="J97" s="751" t="str">
        <x:v>A-BRA</x:v>
      </x:c>
      <x:c r="K97" s="751" t="str">
        <x:v>P-BRA</x:v>
      </x:c>
      <x:c r="L97" s="751"/>
      <x:c r="M97" s="751" t="str">
        <x:v>N-BRA</x:v>
      </x:c>
      <x:c r="N97" s="751" t="n">
        <x:v>1</x:v>
      </x:c>
      <x:c r="O97" s="751" t="n">
        <x:v>1</x:v>
      </x:c>
      <x:c r="P97" s="751" t="n">
        <x:v>1</x:v>
      </x:c>
      <x:c r="Q97" s="751" t="n">
        <x:f>IF(AND(ISNUMBER(D97),ISNUMBER(H97)),1,0)</x:f>
        <x:v>1</x:v>
      </x:c>
      <x:c r="R97" s="751" t="n">
        <x:f>IF(AND(ISNUMBER(G97),ISNUMBER(H97)),1,0)</x:f>
        <x:v>1</x:v>
      </x:c>
      <x:c r="S97" s="752" t="n">
        <x:f>IF(Q97=1,D97*H97,"")</x:f>
        <x:v>1807527490000</x:v>
      </x:c>
      <x:c r="T97" s="752" t="n">
        <x:f>IF(R97=1,G97*H97,"")</x:f>
        <x:v>3531822740200.0005</x:v>
      </x:c>
      <x:c r="U97" s="776" t="str">
        <x:v>https://economy.statizoid.com/stat/gni-per-capita-atlas-method-current-us/brazil/</x:v>
      </x:c>
      <x:c r="V97" s="776" t="str">
        <x:v>https://economy.statizoid.com/stat/gni-per-capita-ppp-constant-2021-international/brazil.json</x:v>
      </x:c>
      <x:c r="W97" s="776" t="str">
        <x:v>https://climate.statizoid.com/stat/population-total/brazil.json</x:v>
      </x:c>
    </x:row>
    <x:row r="98" ht="21" customHeight="1">
      <x:c r="A98" s="751" t="str">
        <x:v>BRA</x:v>
      </x:c>
      <x:c r="B98" s="751" t="str">
        <x:v>Brazil</x:v>
      </x:c>
      <x:c r="C98" s="751" t="n">
        <x:v>2018</x:v>
      </x:c>
      <x:c r="D98" s="753" t="n">
        <x:v>9320</x:v>
      </x:c>
      <x:c r="E98" s="753" t="n">
        <x:v>17286.4</x:v>
      </x:c>
      <x:c r="F98" s="753"/>
      <x:c r="G98" s="753" t="n">
        <x:f>IF(A98="CHN",F98,E98)</x:f>
        <x:v>17286.4</x:v>
      </x:c>
      <x:c r="H98" s="752" t="n">
        <x:v>206107000</x:v>
      </x:c>
      <x:c r="I98" s="751" t="str">
        <x:v>WDI mirror</x:v>
      </x:c>
      <x:c r="J98" s="751" t="str">
        <x:v>A-BRA</x:v>
      </x:c>
      <x:c r="K98" s="751" t="str">
        <x:v>P-BRA</x:v>
      </x:c>
      <x:c r="L98" s="751"/>
      <x:c r="M98" s="751" t="str">
        <x:v>N-BRA</x:v>
      </x:c>
      <x:c r="N98" s="751" t="n">
        <x:v>1</x:v>
      </x:c>
      <x:c r="O98" s="751" t="n">
        <x:v>1</x:v>
      </x:c>
      <x:c r="P98" s="751" t="n">
        <x:v>1</x:v>
      </x:c>
      <x:c r="Q98" s="751" t="n">
        <x:f>IF(AND(ISNUMBER(D98),ISNUMBER(H98)),1,0)</x:f>
        <x:v>1</x:v>
      </x:c>
      <x:c r="R98" s="751" t="n">
        <x:f>IF(AND(ISNUMBER(G98),ISNUMBER(H98)),1,0)</x:f>
        <x:v>1</x:v>
      </x:c>
      <x:c r="S98" s="752" t="n">
        <x:f>IF(Q98=1,D98*H98,"")</x:f>
        <x:v>1920917240000</x:v>
      </x:c>
      <x:c r="T98" s="752" t="n">
        <x:f>IF(R98=1,G98*H98,"")</x:f>
        <x:v>3562848044800.0005</x:v>
      </x:c>
      <x:c r="U98" s="776" t="str">
        <x:v>https://economy.statizoid.com/stat/gni-per-capita-atlas-method-current-us/brazil/</x:v>
      </x:c>
      <x:c r="V98" s="776" t="str">
        <x:v>https://economy.statizoid.com/stat/gni-per-capita-ppp-constant-2021-international/brazil.json</x:v>
      </x:c>
      <x:c r="W98" s="776" t="str">
        <x:v>https://climate.statizoid.com/stat/population-total/brazil.json</x:v>
      </x:c>
    </x:row>
    <x:row r="99" ht="21" customHeight="1">
      <x:c r="A99" s="751" t="str">
        <x:v>BRA</x:v>
      </x:c>
      <x:c r="B99" s="751" t="str">
        <x:v>Brazil</x:v>
      </x:c>
      <x:c r="C99" s="751" t="n">
        <x:v>2019</x:v>
      </x:c>
      <x:c r="D99" s="753" t="n">
        <x:v>9410</x:v>
      </x:c>
      <x:c r="E99" s="753" t="n">
        <x:v>17307.1</x:v>
      </x:c>
      <x:c r="F99" s="753"/>
      <x:c r="G99" s="753" t="n">
        <x:f>IF(A99="CHN",F99,E99)</x:f>
        <x:v>17307.1</x:v>
      </x:c>
      <x:c r="H99" s="752" t="n">
        <x:v>207455000</x:v>
      </x:c>
      <x:c r="I99" s="751" t="str">
        <x:v>WDI mirror</x:v>
      </x:c>
      <x:c r="J99" s="751" t="str">
        <x:v>A-BRA</x:v>
      </x:c>
      <x:c r="K99" s="751" t="str">
        <x:v>P-BRA</x:v>
      </x:c>
      <x:c r="L99" s="751"/>
      <x:c r="M99" s="751" t="str">
        <x:v>N-BRA</x:v>
      </x:c>
      <x:c r="N99" s="751" t="n">
        <x:v>1</x:v>
      </x:c>
      <x:c r="O99" s="751" t="n">
        <x:v>1</x:v>
      </x:c>
      <x:c r="P99" s="751" t="n">
        <x:v>1</x:v>
      </x:c>
      <x:c r="Q99" s="751" t="n">
        <x:f>IF(AND(ISNUMBER(D99),ISNUMBER(H99)),1,0)</x:f>
        <x:v>1</x:v>
      </x:c>
      <x:c r="R99" s="751" t="n">
        <x:f>IF(AND(ISNUMBER(G99),ISNUMBER(H99)),1,0)</x:f>
        <x:v>1</x:v>
      </x:c>
      <x:c r="S99" s="752" t="n">
        <x:f>IF(Q99=1,D99*H99,"")</x:f>
        <x:v>1952151550000</x:v>
      </x:c>
      <x:c r="T99" s="752" t="n">
        <x:f>IF(R99=1,G99*H99,"")</x:f>
        <x:v>3590444430499.9995</x:v>
      </x:c>
      <x:c r="U99" s="776" t="str">
        <x:v>https://economy.statizoid.com/stat/gni-per-capita-atlas-method-current-us/brazil/</x:v>
      </x:c>
      <x:c r="V99" s="776" t="str">
        <x:v>https://economy.statizoid.com/stat/gni-per-capita-ppp-constant-2021-international/brazil.json</x:v>
      </x:c>
      <x:c r="W99" s="776" t="str">
        <x:v>https://climate.statizoid.com/stat/population-total/brazil.json</x:v>
      </x:c>
    </x:row>
    <x:row r="100" ht="21" customHeight="1">
      <x:c r="A100" s="751" t="str">
        <x:v>BRA</x:v>
      </x:c>
      <x:c r="B100" s="751" t="str">
        <x:v>Brazil</x:v>
      </x:c>
      <x:c r="C100" s="751" t="n">
        <x:v>2020</x:v>
      </x:c>
      <x:c r="D100" s="753" t="n">
        <x:v>8080</x:v>
      </x:c>
      <x:c r="E100" s="753" t="n">
        <x:v>16808.3</x:v>
      </x:c>
      <x:c r="F100" s="753"/>
      <x:c r="G100" s="753" t="n">
        <x:f>IF(A100="CHN",F100,E100)</x:f>
        <x:v>16808.3</x:v>
      </x:c>
      <x:c r="H100" s="752" t="n">
        <x:v>208661000</x:v>
      </x:c>
      <x:c r="I100" s="751" t="str">
        <x:v>WDI mirror</x:v>
      </x:c>
      <x:c r="J100" s="751" t="str">
        <x:v>A-BRA</x:v>
      </x:c>
      <x:c r="K100" s="751" t="str">
        <x:v>P-BRA</x:v>
      </x:c>
      <x:c r="L100" s="751"/>
      <x:c r="M100" s="751" t="str">
        <x:v>N-BRA</x:v>
      </x:c>
      <x:c r="N100" s="751" t="n">
        <x:v>1</x:v>
      </x:c>
      <x:c r="O100" s="751" t="n">
        <x:v>1</x:v>
      </x:c>
      <x:c r="P100" s="751" t="n">
        <x:v>1</x:v>
      </x:c>
      <x:c r="Q100" s="751" t="n">
        <x:f>IF(AND(ISNUMBER(D100),ISNUMBER(H100)),1,0)</x:f>
        <x:v>1</x:v>
      </x:c>
      <x:c r="R100" s="751" t="n">
        <x:f>IF(AND(ISNUMBER(G100),ISNUMBER(H100)),1,0)</x:f>
        <x:v>1</x:v>
      </x:c>
      <x:c r="S100" s="752" t="n">
        <x:f>IF(Q100=1,D100*H100,"")</x:f>
        <x:v>1685980880000</x:v>
      </x:c>
      <x:c r="T100" s="752" t="n">
        <x:f>IF(R100=1,G100*H100,"")</x:f>
        <x:v>3507236686300</x:v>
      </x:c>
      <x:c r="U100" s="776" t="str">
        <x:v>https://economy.statizoid.com/stat/gni-per-capita-atlas-method-current-us/brazil/</x:v>
      </x:c>
      <x:c r="V100" s="776" t="str">
        <x:v>https://economy.statizoid.com/stat/gni-per-capita-ppp-constant-2021-international/brazil.json</x:v>
      </x:c>
      <x:c r="W100" s="776" t="str">
        <x:v>https://climate.statizoid.com/stat/population-total/brazil.json</x:v>
      </x:c>
    </x:row>
    <x:row r="101" ht="21" customHeight="1">
      <x:c r="A101" s="751" t="str">
        <x:v>BRA</x:v>
      </x:c>
      <x:c r="B101" s="751" t="str">
        <x:v>Brazil</x:v>
      </x:c>
      <x:c r="C101" s="751" t="n">
        <x:v>2021</x:v>
      </x:c>
      <x:c r="D101" s="753" t="n">
        <x:v>8060</x:v>
      </x:c>
      <x:c r="E101" s="753" t="n">
        <x:v>17511.8</x:v>
      </x:c>
      <x:c r="F101" s="753"/>
      <x:c r="G101" s="753" t="n">
        <x:f>IF(A101="CHN",F101,E101)</x:f>
        <x:v>17511.8</x:v>
      </x:c>
      <x:c r="H101" s="752" t="n">
        <x:v>209550000</x:v>
      </x:c>
      <x:c r="I101" s="751" t="str">
        <x:v>WDI mirror</x:v>
      </x:c>
      <x:c r="J101" s="751" t="str">
        <x:v>A-BRA</x:v>
      </x:c>
      <x:c r="K101" s="751" t="str">
        <x:v>P-BRA</x:v>
      </x:c>
      <x:c r="L101" s="751"/>
      <x:c r="M101" s="751" t="str">
        <x:v>N-BRA</x:v>
      </x:c>
      <x:c r="N101" s="751" t="n">
        <x:v>1</x:v>
      </x:c>
      <x:c r="O101" s="751" t="n">
        <x:v>1</x:v>
      </x:c>
      <x:c r="P101" s="751" t="n">
        <x:v>1</x:v>
      </x:c>
      <x:c r="Q101" s="751" t="n">
        <x:f>IF(AND(ISNUMBER(D101),ISNUMBER(H101)),1,0)</x:f>
        <x:v>1</x:v>
      </x:c>
      <x:c r="R101" s="751" t="n">
        <x:f>IF(AND(ISNUMBER(G101),ISNUMBER(H101)),1,0)</x:f>
        <x:v>1</x:v>
      </x:c>
      <x:c r="S101" s="752" t="n">
        <x:f>IF(Q101=1,D101*H101,"")</x:f>
        <x:v>1688973000000</x:v>
      </x:c>
      <x:c r="T101" s="752" t="n">
        <x:f>IF(R101=1,G101*H101,"")</x:f>
        <x:v>3669597690000</x:v>
      </x:c>
      <x:c r="U101" s="776" t="str">
        <x:v>https://economy.statizoid.com/stat/gni-per-capita-atlas-method-current-us/brazil/</x:v>
      </x:c>
      <x:c r="V101" s="776" t="str">
        <x:v>https://economy.statizoid.com/stat/gni-per-capita-ppp-constant-2021-international/brazil.json</x:v>
      </x:c>
      <x:c r="W101" s="776" t="str">
        <x:v>https://climate.statizoid.com/stat/population-total/brazil.json</x:v>
      </x:c>
    </x:row>
    <x:row r="102" ht="21" customHeight="1">
      <x:c r="A102" s="751" t="str">
        <x:v>BRA</x:v>
      </x:c>
      <x:c r="B102" s="751" t="str">
        <x:v>Brazil</x:v>
      </x:c>
      <x:c r="C102" s="751" t="n">
        <x:v>2022</x:v>
      </x:c>
      <x:c r="D102" s="753" t="n">
        <x:v>8440</x:v>
      </x:c>
      <x:c r="E102" s="753" t="n">
        <x:v>17893.9</x:v>
      </x:c>
      <x:c r="F102" s="753"/>
      <x:c r="G102" s="753" t="n">
        <x:f>IF(A102="CHN",F102,E102)</x:f>
        <x:v>17893.9</x:v>
      </x:c>
      <x:c r="H102" s="752" t="n">
        <x:v>210306000</x:v>
      </x:c>
      <x:c r="I102" s="751" t="str">
        <x:v>WDI mirror</x:v>
      </x:c>
      <x:c r="J102" s="751" t="str">
        <x:v>A-BRA</x:v>
      </x:c>
      <x:c r="K102" s="751" t="str">
        <x:v>P-BRA</x:v>
      </x:c>
      <x:c r="L102" s="751"/>
      <x:c r="M102" s="751" t="str">
        <x:v>N-BRA</x:v>
      </x:c>
      <x:c r="N102" s="751" t="n">
        <x:v>1</x:v>
      </x:c>
      <x:c r="O102" s="751" t="n">
        <x:v>1</x:v>
      </x:c>
      <x:c r="P102" s="751" t="n">
        <x:v>1</x:v>
      </x:c>
      <x:c r="Q102" s="751" t="n">
        <x:f>IF(AND(ISNUMBER(D102),ISNUMBER(H102)),1,0)</x:f>
        <x:v>1</x:v>
      </x:c>
      <x:c r="R102" s="751" t="n">
        <x:f>IF(AND(ISNUMBER(G102),ISNUMBER(H102)),1,0)</x:f>
        <x:v>1</x:v>
      </x:c>
      <x:c r="S102" s="752" t="n">
        <x:f>IF(Q102=1,D102*H102,"")</x:f>
        <x:v>1774982640000</x:v>
      </x:c>
      <x:c r="T102" s="752" t="n">
        <x:f>IF(R102=1,G102*H102,"")</x:f>
        <x:v>3763194533400.0005</x:v>
      </x:c>
      <x:c r="U102" s="776" t="str">
        <x:v>https://economy.statizoid.com/stat/gni-per-capita-atlas-method-current-us/brazil/</x:v>
      </x:c>
      <x:c r="V102" s="776" t="str">
        <x:v>https://economy.statizoid.com/stat/gni-per-capita-ppp-constant-2021-international/brazil.json</x:v>
      </x:c>
      <x:c r="W102" s="776" t="str">
        <x:v>https://climate.statizoid.com/stat/population-total/brazil.json</x:v>
      </x:c>
    </x:row>
    <x:row r="103" ht="21" customHeight="1">
      <x:c r="A103" s="751" t="str">
        <x:v>BRA</x:v>
      </x:c>
      <x:c r="B103" s="751" t="str">
        <x:v>Brazil</x:v>
      </x:c>
      <x:c r="C103" s="751" t="n">
        <x:v>2023</x:v>
      </x:c>
      <x:c r="D103" s="753" t="n">
        <x:v>9310</x:v>
      </x:c>
      <x:c r="E103" s="753" t="n">
        <x:v>18466.5</x:v>
      </x:c>
      <x:c r="F103" s="753"/>
      <x:c r="G103" s="753" t="n">
        <x:f>IF(A103="CHN",F103,E103)</x:f>
        <x:v>18466.5</x:v>
      </x:c>
      <x:c r="H103" s="752" t="n">
        <x:v>211141000</x:v>
      </x:c>
      <x:c r="I103" s="751" t="str">
        <x:v>WDI mirror</x:v>
      </x:c>
      <x:c r="J103" s="751" t="str">
        <x:v>A-BRA</x:v>
      </x:c>
      <x:c r="K103" s="751" t="str">
        <x:v>P-BRA</x:v>
      </x:c>
      <x:c r="L103" s="751"/>
      <x:c r="M103" s="751" t="str">
        <x:v>N-BRA</x:v>
      </x:c>
      <x:c r="N103" s="751" t="n">
        <x:v>1</x:v>
      </x:c>
      <x:c r="O103" s="751" t="n">
        <x:v>1</x:v>
      </x:c>
      <x:c r="P103" s="751" t="n">
        <x:v>1</x:v>
      </x:c>
      <x:c r="Q103" s="751" t="n">
        <x:f>IF(AND(ISNUMBER(D103),ISNUMBER(H103)),1,0)</x:f>
        <x:v>1</x:v>
      </x:c>
      <x:c r="R103" s="751" t="n">
        <x:f>IF(AND(ISNUMBER(G103),ISNUMBER(H103)),1,0)</x:f>
        <x:v>1</x:v>
      </x:c>
      <x:c r="S103" s="752" t="n">
        <x:f>IF(Q103=1,D103*H103,"")</x:f>
        <x:v>1965722710000</x:v>
      </x:c>
      <x:c r="T103" s="752" t="n">
        <x:f>IF(R103=1,G103*H103,"")</x:f>
        <x:v>3899035276500</x:v>
      </x:c>
      <x:c r="U103" s="776" t="str">
        <x:v>https://economy.statizoid.com/stat/gni-per-capita-atlas-method-current-us/brazil/</x:v>
      </x:c>
      <x:c r="V103" s="776" t="str">
        <x:v>https://economy.statizoid.com/stat/gni-per-capita-ppp-constant-2021-international/brazil.json</x:v>
      </x:c>
      <x:c r="W103" s="776" t="str">
        <x:v>https://climate.statizoid.com/stat/population-total/brazil.json</x:v>
      </x:c>
    </x:row>
    <x:row r="104" ht="21" customHeight="1">
      <x:c r="A104" s="750" t="str">
        <x:v>ZAF</x:v>
      </x:c>
      <x:c r="B104" s="750" t="str">
        <x:v>South Africa</x:v>
      </x:c>
      <x:c r="C104" s="750" t="n">
        <x:v>2013</x:v>
      </x:c>
      <x:c r="D104" s="756" t="n">
        <x:v>7930</x:v>
      </x:c>
      <x:c r="E104" s="756" t="n">
        <x:v>13580.7</x:v>
      </x:c>
      <x:c r="F104" s="756"/>
      <x:c r="G104" s="756" t="n">
        <x:f>IF(A104="CHN",F104,E104)</x:f>
        <x:v>13580.7</x:v>
      </x:c>
      <x:c r="H104" s="755" t="n">
        <x:v>54678800</x:v>
      </x:c>
      <x:c r="I104" s="750" t="str">
        <x:v>WDI mirror</x:v>
      </x:c>
      <x:c r="J104" s="750" t="str">
        <x:v>A-ZAF</x:v>
      </x:c>
      <x:c r="K104" s="750" t="str">
        <x:v>P-ZAF</x:v>
      </x:c>
      <x:c r="L104" s="750"/>
      <x:c r="M104" s="750" t="str">
        <x:v>N-ZAF</x:v>
      </x:c>
      <x:c r="N104" s="750" t="n">
        <x:v>1</x:v>
      </x:c>
      <x:c r="O104" s="750" t="n">
        <x:v>1</x:v>
      </x:c>
      <x:c r="P104" s="750" t="n">
        <x:v>1</x:v>
      </x:c>
      <x:c r="Q104" s="750" t="n">
        <x:f>IF(AND(ISNUMBER(D104),ISNUMBER(H104)),1,0)</x:f>
        <x:v>1</x:v>
      </x:c>
      <x:c r="R104" s="750" t="n">
        <x:f>IF(AND(ISNUMBER(G104),ISNUMBER(H104)),1,0)</x:f>
        <x:v>1</x:v>
      </x:c>
      <x:c r="S104" s="755" t="n">
        <x:f>IF(Q104=1,D104*H104,"")</x:f>
        <x:v>433602884000</x:v>
      </x:c>
      <x:c r="T104" s="755" t="n">
        <x:f>IF(R104=1,G104*H104,"")</x:f>
        <x:v>742576379160</x:v>
      </x:c>
      <x:c r="U104" s="776" t="str">
        <x:v>https://economy.statizoid.com/stat/gni-per-capita-atlas-method-current-us/south-africa/</x:v>
      </x:c>
      <x:c r="V104" s="776" t="str">
        <x:v>https://economy.statizoid.com/stat/gni-per-capita-ppp-constant-2021-international/south-africa.json</x:v>
      </x:c>
      <x:c r="W104" s="776" t="str">
        <x:v>https://climate.statizoid.com/stat/population-total/south-africa.json</x:v>
      </x:c>
    </x:row>
    <x:row r="105" ht="21" customHeight="1">
      <x:c r="A105" s="750" t="str">
        <x:v>ZAF</x:v>
      </x:c>
      <x:c r="B105" s="750" t="str">
        <x:v>South Africa</x:v>
      </x:c>
      <x:c r="C105" s="750" t="n">
        <x:v>2014</x:v>
      </x:c>
      <x:c r="D105" s="756" t="n">
        <x:v>7230</x:v>
      </x:c>
      <x:c r="E105" s="756" t="n">
        <x:v>13467.2</x:v>
      </x:c>
      <x:c r="F105" s="756"/>
      <x:c r="G105" s="756" t="n">
        <x:f>IF(A105="CHN",F105,E105)</x:f>
        <x:v>13467.2</x:v>
      </x:c>
      <x:c r="H105" s="755" t="n">
        <x:v>55594800</x:v>
      </x:c>
      <x:c r="I105" s="750" t="str">
        <x:v>WDI mirror</x:v>
      </x:c>
      <x:c r="J105" s="750" t="str">
        <x:v>A-ZAF</x:v>
      </x:c>
      <x:c r="K105" s="750" t="str">
        <x:v>P-ZAF</x:v>
      </x:c>
      <x:c r="L105" s="750"/>
      <x:c r="M105" s="750" t="str">
        <x:v>N-ZAF</x:v>
      </x:c>
      <x:c r="N105" s="750" t="n">
        <x:v>1</x:v>
      </x:c>
      <x:c r="O105" s="750" t="n">
        <x:v>1</x:v>
      </x:c>
      <x:c r="P105" s="750" t="n">
        <x:v>1</x:v>
      </x:c>
      <x:c r="Q105" s="750" t="n">
        <x:f>IF(AND(ISNUMBER(D105),ISNUMBER(H105)),1,0)</x:f>
        <x:v>1</x:v>
      </x:c>
      <x:c r="R105" s="750" t="n">
        <x:f>IF(AND(ISNUMBER(G105),ISNUMBER(H105)),1,0)</x:f>
        <x:v>1</x:v>
      </x:c>
      <x:c r="S105" s="755" t="n">
        <x:f>IF(Q105=1,D105*H105,"")</x:f>
        <x:v>401950404000</x:v>
      </x:c>
      <x:c r="T105" s="755" t="n">
        <x:f>IF(R105=1,G105*H105,"")</x:f>
        <x:v>748706290560</x:v>
      </x:c>
      <x:c r="U105" s="776" t="str">
        <x:v>https://economy.statizoid.com/stat/gni-per-capita-atlas-method-current-us/south-africa/</x:v>
      </x:c>
      <x:c r="V105" s="776" t="str">
        <x:v>https://economy.statizoid.com/stat/gni-per-capita-ppp-constant-2021-international/south-africa.json</x:v>
      </x:c>
      <x:c r="W105" s="776" t="str">
        <x:v>https://climate.statizoid.com/stat/population-total/south-africa.json</x:v>
      </x:c>
    </x:row>
    <x:row r="106" ht="21" customHeight="1">
      <x:c r="A106" s="750" t="str">
        <x:v>ZAF</x:v>
      </x:c>
      <x:c r="B106" s="750" t="str">
        <x:v>South Africa</x:v>
      </x:c>
      <x:c r="C106" s="750" t="n">
        <x:v>2015</x:v>
      </x:c>
      <x:c r="D106" s="756" t="n">
        <x:v>6450</x:v>
      </x:c>
      <x:c r="E106" s="756" t="n">
        <x:v>13458.6</x:v>
      </x:c>
      <x:c r="F106" s="756"/>
      <x:c r="G106" s="756" t="n">
        <x:f>IF(A106="CHN",F106,E106)</x:f>
        <x:v>13458.6</x:v>
      </x:c>
      <x:c r="H106" s="755" t="n">
        <x:v>56723500</x:v>
      </x:c>
      <x:c r="I106" s="750" t="str">
        <x:v>WDI mirror</x:v>
      </x:c>
      <x:c r="J106" s="750" t="str">
        <x:v>A-ZAF</x:v>
      </x:c>
      <x:c r="K106" s="750" t="str">
        <x:v>P-ZAF</x:v>
      </x:c>
      <x:c r="L106" s="750"/>
      <x:c r="M106" s="750" t="str">
        <x:v>N-ZAF</x:v>
      </x:c>
      <x:c r="N106" s="750" t="n">
        <x:v>1</x:v>
      </x:c>
      <x:c r="O106" s="750" t="n">
        <x:v>1</x:v>
      </x:c>
      <x:c r="P106" s="750" t="n">
        <x:v>1</x:v>
      </x:c>
      <x:c r="Q106" s="750" t="n">
        <x:f>IF(AND(ISNUMBER(D106),ISNUMBER(H106)),1,0)</x:f>
        <x:v>1</x:v>
      </x:c>
      <x:c r="R106" s="750" t="n">
        <x:f>IF(AND(ISNUMBER(G106),ISNUMBER(H106)),1,0)</x:f>
        <x:v>1</x:v>
      </x:c>
      <x:c r="S106" s="755" t="n">
        <x:f>IF(Q106=1,D106*H106,"")</x:f>
        <x:v>365866575000</x:v>
      </x:c>
      <x:c r="T106" s="755" t="n">
        <x:f>IF(R106=1,G106*H106,"")</x:f>
        <x:v>763418897100</x:v>
      </x:c>
      <x:c r="U106" s="776" t="str">
        <x:v>https://economy.statizoid.com/stat/gni-per-capita-atlas-method-current-us/south-africa/</x:v>
      </x:c>
      <x:c r="V106" s="776" t="str">
        <x:v>https://economy.statizoid.com/stat/gni-per-capita-ppp-constant-2021-international/south-africa.json</x:v>
      </x:c>
      <x:c r="W106" s="776" t="str">
        <x:v>https://climate.statizoid.com/stat/population-total/south-africa.json</x:v>
      </x:c>
    </x:row>
    <x:row r="107" ht="21" customHeight="1">
      <x:c r="A107" s="750" t="str">
        <x:v>ZAF</x:v>
      </x:c>
      <x:c r="B107" s="750" t="str">
        <x:v>South Africa</x:v>
      </x:c>
      <x:c r="C107" s="750" t="n">
        <x:v>2016</x:v>
      </x:c>
      <x:c r="D107" s="756" t="n">
        <x:v>5880</x:v>
      </x:c>
      <x:c r="E107" s="756" t="n">
        <x:v>13445</x:v>
      </x:c>
      <x:c r="F107" s="756"/>
      <x:c r="G107" s="756" t="n">
        <x:f>IF(A107="CHN",F107,E107)</x:f>
        <x:v>13445</x:v>
      </x:c>
      <x:c r="H107" s="755" t="n">
        <x:v>57259600</x:v>
      </x:c>
      <x:c r="I107" s="750" t="str">
        <x:v>WDI mirror</x:v>
      </x:c>
      <x:c r="J107" s="750" t="str">
        <x:v>A-ZAF</x:v>
      </x:c>
      <x:c r="K107" s="750" t="str">
        <x:v>P-ZAF</x:v>
      </x:c>
      <x:c r="L107" s="750"/>
      <x:c r="M107" s="750" t="str">
        <x:v>N-ZAF</x:v>
      </x:c>
      <x:c r="N107" s="750" t="n">
        <x:v>1</x:v>
      </x:c>
      <x:c r="O107" s="750" t="n">
        <x:v>1</x:v>
      </x:c>
      <x:c r="P107" s="750" t="n">
        <x:v>1</x:v>
      </x:c>
      <x:c r="Q107" s="750" t="n">
        <x:f>IF(AND(ISNUMBER(D107),ISNUMBER(H107)),1,0)</x:f>
        <x:v>1</x:v>
      </x:c>
      <x:c r="R107" s="750" t="n">
        <x:f>IF(AND(ISNUMBER(G107),ISNUMBER(H107)),1,0)</x:f>
        <x:v>1</x:v>
      </x:c>
      <x:c r="S107" s="755" t="n">
        <x:f>IF(Q107=1,D107*H107,"")</x:f>
        <x:v>336686448000</x:v>
      </x:c>
      <x:c r="T107" s="755" t="n">
        <x:f>IF(R107=1,G107*H107,"")</x:f>
        <x:v>769855322000</x:v>
      </x:c>
      <x:c r="U107" s="776" t="str">
        <x:v>https://economy.statizoid.com/stat/gni-per-capita-atlas-method-current-us/south-africa/</x:v>
      </x:c>
      <x:c r="V107" s="776" t="str">
        <x:v>https://economy.statizoid.com/stat/gni-per-capita-ppp-constant-2021-international/south-africa.json</x:v>
      </x:c>
      <x:c r="W107" s="776" t="str">
        <x:v>https://climate.statizoid.com/stat/population-total/south-africa.json</x:v>
      </x:c>
    </x:row>
    <x:row r="108" ht="21" customHeight="1">
      <x:c r="A108" s="750" t="str">
        <x:v>ZAF</x:v>
      </x:c>
      <x:c r="B108" s="750" t="str">
        <x:v>South Africa</x:v>
      </x:c>
      <x:c r="C108" s="750" t="n">
        <x:v>2017</x:v>
      </x:c>
      <x:c r="D108" s="756" t="n">
        <x:v>5850</x:v>
      </x:c>
      <x:c r="E108" s="756" t="n">
        <x:v>13631.8</x:v>
      </x:c>
      <x:c r="F108" s="756"/>
      <x:c r="G108" s="756" t="n">
        <x:f>IF(A108="CHN",F108,E108)</x:f>
        <x:v>13631.8</x:v>
      </x:c>
      <x:c r="H108" s="755" t="n">
        <x:v>57635200</x:v>
      </x:c>
      <x:c r="I108" s="750" t="str">
        <x:v>WDI mirror</x:v>
      </x:c>
      <x:c r="J108" s="750" t="str">
        <x:v>A-ZAF</x:v>
      </x:c>
      <x:c r="K108" s="750" t="str">
        <x:v>P-ZAF</x:v>
      </x:c>
      <x:c r="L108" s="750"/>
      <x:c r="M108" s="750" t="str">
        <x:v>N-ZAF</x:v>
      </x:c>
      <x:c r="N108" s="750" t="n">
        <x:v>1</x:v>
      </x:c>
      <x:c r="O108" s="750" t="n">
        <x:v>1</x:v>
      </x:c>
      <x:c r="P108" s="750" t="n">
        <x:v>1</x:v>
      </x:c>
      <x:c r="Q108" s="750" t="n">
        <x:f>IF(AND(ISNUMBER(D108),ISNUMBER(H108)),1,0)</x:f>
        <x:v>1</x:v>
      </x:c>
      <x:c r="R108" s="750" t="n">
        <x:f>IF(AND(ISNUMBER(G108),ISNUMBER(H108)),1,0)</x:f>
        <x:v>1</x:v>
      </x:c>
      <x:c r="S108" s="755" t="n">
        <x:f>IF(Q108=1,D108*H108,"")</x:f>
        <x:v>337165920000</x:v>
      </x:c>
      <x:c r="T108" s="755" t="n">
        <x:f>IF(R108=1,G108*H108,"")</x:f>
        <x:v>785671519360</x:v>
      </x:c>
      <x:c r="U108" s="776" t="str">
        <x:v>https://economy.statizoid.com/stat/gni-per-capita-atlas-method-current-us/south-africa/</x:v>
      </x:c>
      <x:c r="V108" s="776" t="str">
        <x:v>https://economy.statizoid.com/stat/gni-per-capita-ppp-constant-2021-international/south-africa.json</x:v>
      </x:c>
      <x:c r="W108" s="776" t="str">
        <x:v>https://climate.statizoid.com/stat/population-total/south-africa.json</x:v>
      </x:c>
    </x:row>
    <x:row r="109" ht="21" customHeight="1">
      <x:c r="A109" s="750" t="str">
        <x:v>ZAF</x:v>
      </x:c>
      <x:c r="B109" s="750" t="str">
        <x:v>South Africa</x:v>
      </x:c>
      <x:c r="C109" s="750" t="n">
        <x:v>2018</x:v>
      </x:c>
      <x:c r="D109" s="756" t="n">
        <x:v>6250</x:v>
      </x:c>
      <x:c r="E109" s="756" t="n">
        <x:v>13547.4</x:v>
      </x:c>
      <x:c r="F109" s="756"/>
      <x:c r="G109" s="756" t="n">
        <x:f>IF(A109="CHN",F109,E109)</x:f>
        <x:v>13547.4</x:v>
      </x:c>
      <x:c r="H109" s="755" t="n">
        <x:v>58613000</x:v>
      </x:c>
      <x:c r="I109" s="750" t="str">
        <x:v>WDI mirror</x:v>
      </x:c>
      <x:c r="J109" s="750" t="str">
        <x:v>A-ZAF</x:v>
      </x:c>
      <x:c r="K109" s="750" t="str">
        <x:v>P-ZAF</x:v>
      </x:c>
      <x:c r="L109" s="750"/>
      <x:c r="M109" s="750" t="str">
        <x:v>N-ZAF</x:v>
      </x:c>
      <x:c r="N109" s="750" t="n">
        <x:v>1</x:v>
      </x:c>
      <x:c r="O109" s="750" t="n">
        <x:v>1</x:v>
      </x:c>
      <x:c r="P109" s="750" t="n">
        <x:v>1</x:v>
      </x:c>
      <x:c r="Q109" s="750" t="n">
        <x:f>IF(AND(ISNUMBER(D109),ISNUMBER(H109)),1,0)</x:f>
        <x:v>1</x:v>
      </x:c>
      <x:c r="R109" s="750" t="n">
        <x:f>IF(AND(ISNUMBER(G109),ISNUMBER(H109)),1,0)</x:f>
        <x:v>1</x:v>
      </x:c>
      <x:c r="S109" s="755" t="n">
        <x:f>IF(Q109=1,D109*H109,"")</x:f>
        <x:v>366331250000</x:v>
      </x:c>
      <x:c r="T109" s="755" t="n">
        <x:f>IF(R109=1,G109*H109,"")</x:f>
        <x:v>794053756200</x:v>
      </x:c>
      <x:c r="U109" s="776" t="str">
        <x:v>https://economy.statizoid.com/stat/gni-per-capita-atlas-method-current-us/south-africa/</x:v>
      </x:c>
      <x:c r="V109" s="776" t="str">
        <x:v>https://economy.statizoid.com/stat/gni-per-capita-ppp-constant-2021-international/south-africa.json</x:v>
      </x:c>
      <x:c r="W109" s="776" t="str">
        <x:v>https://climate.statizoid.com/stat/population-total/south-africa.json</x:v>
      </x:c>
    </x:row>
    <x:row r="110" ht="21" customHeight="1">
      <x:c r="A110" s="750" t="str">
        <x:v>ZAF</x:v>
      </x:c>
      <x:c r="B110" s="750" t="str">
        <x:v>South Africa</x:v>
      </x:c>
      <x:c r="C110" s="750" t="n">
        <x:v>2019</x:v>
      </x:c>
      <x:c r="D110" s="756" t="n">
        <x:v>6570</x:v>
      </x:c>
      <x:c r="E110" s="756" t="n">
        <x:v>13541</x:v>
      </x:c>
      <x:c r="F110" s="756"/>
      <x:c r="G110" s="756" t="n">
        <x:f>IF(A110="CHN",F110,E110)</x:f>
        <x:v>13541</x:v>
      </x:c>
      <x:c r="H110" s="755" t="n">
        <x:v>59587900</x:v>
      </x:c>
      <x:c r="I110" s="750" t="str">
        <x:v>WDI mirror</x:v>
      </x:c>
      <x:c r="J110" s="750" t="str">
        <x:v>A-ZAF</x:v>
      </x:c>
      <x:c r="K110" s="750" t="str">
        <x:v>P-ZAF</x:v>
      </x:c>
      <x:c r="L110" s="750"/>
      <x:c r="M110" s="750" t="str">
        <x:v>N-ZAF</x:v>
      </x:c>
      <x:c r="N110" s="750" t="n">
        <x:v>1</x:v>
      </x:c>
      <x:c r="O110" s="750" t="n">
        <x:v>1</x:v>
      </x:c>
      <x:c r="P110" s="750" t="n">
        <x:v>1</x:v>
      </x:c>
      <x:c r="Q110" s="750" t="n">
        <x:f>IF(AND(ISNUMBER(D110),ISNUMBER(H110)),1,0)</x:f>
        <x:v>1</x:v>
      </x:c>
      <x:c r="R110" s="750" t="n">
        <x:f>IF(AND(ISNUMBER(G110),ISNUMBER(H110)),1,0)</x:f>
        <x:v>1</x:v>
      </x:c>
      <x:c r="S110" s="755" t="n">
        <x:f>IF(Q110=1,D110*H110,"")</x:f>
        <x:v>391492503000</x:v>
      </x:c>
      <x:c r="T110" s="755" t="n">
        <x:f>IF(R110=1,G110*H110,"")</x:f>
        <x:v>806879753900</x:v>
      </x:c>
      <x:c r="U110" s="776" t="str">
        <x:v>https://economy.statizoid.com/stat/gni-per-capita-atlas-method-current-us/south-africa/</x:v>
      </x:c>
      <x:c r="V110" s="776" t="str">
        <x:v>https://economy.statizoid.com/stat/gni-per-capita-ppp-constant-2021-international/south-africa.json</x:v>
      </x:c>
      <x:c r="W110" s="776" t="str">
        <x:v>https://climate.statizoid.com/stat/population-total/south-africa.json</x:v>
      </x:c>
    </x:row>
    <x:row r="111" ht="21" customHeight="1">
      <x:c r="A111" s="750" t="str">
        <x:v>ZAF</x:v>
      </x:c>
      <x:c r="B111" s="750" t="str">
        <x:v>South Africa</x:v>
      </x:c>
      <x:c r="C111" s="750" t="n">
        <x:v>2020</x:v>
      </x:c>
      <x:c r="D111" s="756" t="n">
        <x:v>5930</x:v>
      </x:c>
      <x:c r="E111" s="756" t="n">
        <x:v>12840.6</x:v>
      </x:c>
      <x:c r="F111" s="756"/>
      <x:c r="G111" s="756" t="n">
        <x:f>IF(A111="CHN",F111,E111)</x:f>
        <x:v>12840.6</x:v>
      </x:c>
      <x:c r="H111" s="755" t="n">
        <x:v>60562400</x:v>
      </x:c>
      <x:c r="I111" s="750" t="str">
        <x:v>WDI mirror</x:v>
      </x:c>
      <x:c r="J111" s="750" t="str">
        <x:v>A-ZAF</x:v>
      </x:c>
      <x:c r="K111" s="750" t="str">
        <x:v>P-ZAF</x:v>
      </x:c>
      <x:c r="L111" s="750"/>
      <x:c r="M111" s="750" t="str">
        <x:v>N-ZAF</x:v>
      </x:c>
      <x:c r="N111" s="750" t="n">
        <x:v>1</x:v>
      </x:c>
      <x:c r="O111" s="750" t="n">
        <x:v>1</x:v>
      </x:c>
      <x:c r="P111" s="750" t="n">
        <x:v>1</x:v>
      </x:c>
      <x:c r="Q111" s="750" t="n">
        <x:f>IF(AND(ISNUMBER(D111),ISNUMBER(H111)),1,0)</x:f>
        <x:v>1</x:v>
      </x:c>
      <x:c r="R111" s="750" t="n">
        <x:f>IF(AND(ISNUMBER(G111),ISNUMBER(H111)),1,0)</x:f>
        <x:v>1</x:v>
      </x:c>
      <x:c r="S111" s="755" t="n">
        <x:f>IF(Q111=1,D111*H111,"")</x:f>
        <x:v>359135032000</x:v>
      </x:c>
      <x:c r="T111" s="755" t="n">
        <x:f>IF(R111=1,G111*H111,"")</x:f>
        <x:v>777657553440</x:v>
      </x:c>
      <x:c r="U111" s="776" t="str">
        <x:v>https://economy.statizoid.com/stat/gni-per-capita-atlas-method-current-us/south-africa/</x:v>
      </x:c>
      <x:c r="V111" s="776" t="str">
        <x:v>https://economy.statizoid.com/stat/gni-per-capita-ppp-constant-2021-international/south-africa.json</x:v>
      </x:c>
      <x:c r="W111" s="776" t="str">
        <x:v>https://climate.statizoid.com/stat/population-total/south-africa.json</x:v>
      </x:c>
    </x:row>
    <x:row r="112" ht="21" customHeight="1">
      <x:c r="A112" s="750" t="str">
        <x:v>ZAF</x:v>
      </x:c>
      <x:c r="B112" s="750" t="str">
        <x:v>South Africa</x:v>
      </x:c>
      <x:c r="C112" s="750" t="n">
        <x:v>2021</x:v>
      </x:c>
      <x:c r="D112" s="756" t="n">
        <x:v>6320</x:v>
      </x:c>
      <x:c r="E112" s="756" t="n">
        <x:v>13420.6</x:v>
      </x:c>
      <x:c r="F112" s="756"/>
      <x:c r="G112" s="756" t="n">
        <x:f>IF(A112="CHN",F112,E112)</x:f>
        <x:v>13420.6</x:v>
      </x:c>
      <x:c r="H112" s="755" t="n">
        <x:v>61502600</x:v>
      </x:c>
      <x:c r="I112" s="750" t="str">
        <x:v>WDI mirror</x:v>
      </x:c>
      <x:c r="J112" s="750" t="str">
        <x:v>A-ZAF</x:v>
      </x:c>
      <x:c r="K112" s="750" t="str">
        <x:v>P-ZAF</x:v>
      </x:c>
      <x:c r="L112" s="750"/>
      <x:c r="M112" s="750" t="str">
        <x:v>N-ZAF</x:v>
      </x:c>
      <x:c r="N112" s="750" t="n">
        <x:v>1</x:v>
      </x:c>
      <x:c r="O112" s="750" t="n">
        <x:v>1</x:v>
      </x:c>
      <x:c r="P112" s="750" t="n">
        <x:v>1</x:v>
      </x:c>
      <x:c r="Q112" s="750" t="n">
        <x:f>IF(AND(ISNUMBER(D112),ISNUMBER(H112)),1,0)</x:f>
        <x:v>1</x:v>
      </x:c>
      <x:c r="R112" s="750" t="n">
        <x:f>IF(AND(ISNUMBER(G112),ISNUMBER(H112)),1,0)</x:f>
        <x:v>1</x:v>
      </x:c>
      <x:c r="S112" s="755" t="n">
        <x:f>IF(Q112=1,D112*H112,"")</x:f>
        <x:v>388696432000</x:v>
      </x:c>
      <x:c r="T112" s="755" t="n">
        <x:f>IF(R112=1,G112*H112,"")</x:f>
        <x:v>825401793560</x:v>
      </x:c>
      <x:c r="U112" s="776" t="str">
        <x:v>https://economy.statizoid.com/stat/gni-per-capita-atlas-method-current-us/south-africa/</x:v>
      </x:c>
      <x:c r="V112" s="776" t="str">
        <x:v>https://economy.statizoid.com/stat/gni-per-capita-ppp-constant-2021-international/south-africa.json</x:v>
      </x:c>
      <x:c r="W112" s="776" t="str">
        <x:v>https://climate.statizoid.com/stat/population-total/south-africa.json</x:v>
      </x:c>
    </x:row>
    <x:row r="113" ht="21" customHeight="1">
      <x:c r="A113" s="750" t="str">
        <x:v>ZAF</x:v>
      </x:c>
      <x:c r="B113" s="750" t="str">
        <x:v>South Africa</x:v>
      </x:c>
      <x:c r="C113" s="750" t="n">
        <x:v>2022</x:v>
      </x:c>
      <x:c r="D113" s="756" t="n">
        <x:v>6530</x:v>
      </x:c>
      <x:c r="E113" s="756" t="n">
        <x:v>13278.8</x:v>
      </x:c>
      <x:c r="F113" s="756"/>
      <x:c r="G113" s="756" t="n">
        <x:f>IF(A113="CHN",F113,E113)</x:f>
        <x:v>13278.8</x:v>
      </x:c>
      <x:c r="H113" s="755" t="n">
        <x:v>62378400</x:v>
      </x:c>
      <x:c r="I113" s="750" t="str">
        <x:v>WDI mirror</x:v>
      </x:c>
      <x:c r="J113" s="750" t="str">
        <x:v>A-ZAF</x:v>
      </x:c>
      <x:c r="K113" s="750" t="str">
        <x:v>P-ZAF</x:v>
      </x:c>
      <x:c r="L113" s="750"/>
      <x:c r="M113" s="750" t="str">
        <x:v>N-ZAF</x:v>
      </x:c>
      <x:c r="N113" s="750" t="n">
        <x:v>1</x:v>
      </x:c>
      <x:c r="O113" s="750" t="n">
        <x:v>1</x:v>
      </x:c>
      <x:c r="P113" s="750" t="n">
        <x:v>1</x:v>
      </x:c>
      <x:c r="Q113" s="750" t="n">
        <x:f>IF(AND(ISNUMBER(D113),ISNUMBER(H113)),1,0)</x:f>
        <x:v>1</x:v>
      </x:c>
      <x:c r="R113" s="750" t="n">
        <x:f>IF(AND(ISNUMBER(G113),ISNUMBER(H113)),1,0)</x:f>
        <x:v>1</x:v>
      </x:c>
      <x:c r="S113" s="755" t="n">
        <x:f>IF(Q113=1,D113*H113,"")</x:f>
        <x:v>407330952000</x:v>
      </x:c>
      <x:c r="T113" s="755" t="n">
        <x:f>IF(R113=1,G113*H113,"")</x:f>
        <x:v>828310297920</x:v>
      </x:c>
      <x:c r="U113" s="776" t="str">
        <x:v>https://economy.statizoid.com/stat/gni-per-capita-atlas-method-current-us/south-africa/</x:v>
      </x:c>
      <x:c r="V113" s="776" t="str">
        <x:v>https://economy.statizoid.com/stat/gni-per-capita-ppp-constant-2021-international/south-africa.json</x:v>
      </x:c>
      <x:c r="W113" s="776" t="str">
        <x:v>https://climate.statizoid.com/stat/population-total/south-africa.json</x:v>
      </x:c>
    </x:row>
    <x:row r="114" ht="21" customHeight="1">
      <x:c r="A114" s="750" t="str">
        <x:v>ZAF</x:v>
      </x:c>
      <x:c r="B114" s="750" t="str">
        <x:v>South Africa</x:v>
      </x:c>
      <x:c r="C114" s="750" t="n">
        <x:v>2023</x:v>
      </x:c>
      <x:c r="D114" s="756" t="n">
        <x:v>6490</x:v>
      </x:c>
      <x:c r="E114" s="756" t="n">
        <x:v>13106.9</x:v>
      </x:c>
      <x:c r="F114" s="756"/>
      <x:c r="G114" s="756" t="n">
        <x:f>IF(A114="CHN",F114,E114)</x:f>
        <x:v>13106.9</x:v>
      </x:c>
      <x:c r="H114" s="755" t="n">
        <x:v>63212400</x:v>
      </x:c>
      <x:c r="I114" s="750" t="str">
        <x:v>WDI mirror</x:v>
      </x:c>
      <x:c r="J114" s="750" t="str">
        <x:v>A-ZAF</x:v>
      </x:c>
      <x:c r="K114" s="750" t="str">
        <x:v>P-ZAF</x:v>
      </x:c>
      <x:c r="L114" s="750"/>
      <x:c r="M114" s="750" t="str">
        <x:v>N-ZAF</x:v>
      </x:c>
      <x:c r="N114" s="750" t="n">
        <x:v>1</x:v>
      </x:c>
      <x:c r="O114" s="750" t="n">
        <x:v>1</x:v>
      </x:c>
      <x:c r="P114" s="750" t="n">
        <x:v>1</x:v>
      </x:c>
      <x:c r="Q114" s="750" t="n">
        <x:f>IF(AND(ISNUMBER(D114),ISNUMBER(H114)),1,0)</x:f>
        <x:v>1</x:v>
      </x:c>
      <x:c r="R114" s="750" t="n">
        <x:f>IF(AND(ISNUMBER(G114),ISNUMBER(H114)),1,0)</x:f>
        <x:v>1</x:v>
      </x:c>
      <x:c r="S114" s="755" t="n">
        <x:f>IF(Q114=1,D114*H114,"")</x:f>
        <x:v>410248476000</x:v>
      </x:c>
      <x:c r="T114" s="755" t="n">
        <x:f>IF(R114=1,G114*H114,"")</x:f>
        <x:v>828518605560</x:v>
      </x:c>
      <x:c r="U114" s="776" t="str">
        <x:v>https://economy.statizoid.com/stat/gni-per-capita-atlas-method-current-us/south-africa/</x:v>
      </x:c>
      <x:c r="V114" s="776" t="str">
        <x:v>https://economy.statizoid.com/stat/gni-per-capita-ppp-constant-2021-international/south-africa.json</x:v>
      </x:c>
      <x:c r="W114" s="776" t="str">
        <x:v>https://climate.statizoid.com/stat/population-total/south-africa.json</x:v>
      </x:c>
    </x:row>
    <x:row r="115" ht="21" customHeight="1">
      <x:c r="A115" s="751" t="str">
        <x:v>IRN</x:v>
      </x:c>
      <x:c r="B115" s="751" t="str">
        <x:v>Iran</x:v>
      </x:c>
      <x:c r="C115" s="751" t="n">
        <x:v>2013</x:v>
      </x:c>
      <x:c r="D115" s="753" t="n">
        <x:v>7220</x:v>
      </x:c>
      <x:c r="E115" s="753" t="n">
        <x:v>18061.7</x:v>
      </x:c>
      <x:c r="F115" s="753"/>
      <x:c r="G115" s="753" t="n">
        <x:f>IF(A115="CHN",F115,E115)</x:f>
        <x:v>18061.7</x:v>
      </x:c>
      <x:c r="H115" s="752" t="n">
        <x:v>80414700</x:v>
      </x:c>
      <x:c r="I115" s="751" t="str">
        <x:v>WDI mirror</x:v>
      </x:c>
      <x:c r="J115" s="751" t="str">
        <x:v>A-IRN</x:v>
      </x:c>
      <x:c r="K115" s="751" t="str">
        <x:v>P-IRN</x:v>
      </x:c>
      <x:c r="L115" s="751"/>
      <x:c r="M115" s="751" t="str">
        <x:v>N-IRN</x:v>
      </x:c>
      <x:c r="N115" s="751" t="n">
        <x:v>1</x:v>
      </x:c>
      <x:c r="O115" s="751" t="n">
        <x:v>1</x:v>
      </x:c>
      <x:c r="P115" s="751" t="n">
        <x:v>1</x:v>
      </x:c>
      <x:c r="Q115" s="751" t="n">
        <x:f>IF(AND(ISNUMBER(D115),ISNUMBER(H115)),1,0)</x:f>
        <x:v>1</x:v>
      </x:c>
      <x:c r="R115" s="751" t="n">
        <x:f>IF(AND(ISNUMBER(G115),ISNUMBER(H115)),1,0)</x:f>
        <x:v>1</x:v>
      </x:c>
      <x:c r="S115" s="752" t="n">
        <x:f>IF(Q115=1,D115*H115,"")</x:f>
        <x:v>580594134000</x:v>
      </x:c>
      <x:c r="T115" s="752" t="n">
        <x:f>IF(R115=1,G115*H115,"")</x:f>
        <x:v>1452426186990</x:v>
      </x:c>
      <x:c r="U115" s="776" t="str">
        <x:v>https://economy.statizoid.com/stat/gni-per-capita-atlas-method-current-us/iran-islamic-rep.json</x:v>
      </x:c>
      <x:c r="V115" s="776" t="str">
        <x:v>https://economy.statizoid.com/stat/gni-per-capita-ppp-constant-2021-international/iran-islamic-rep.json</x:v>
      </x:c>
      <x:c r="W115" s="776" t="str">
        <x:v>https://climate.statizoid.com/stat/population-total/iran-islamic-rep.json</x:v>
      </x:c>
    </x:row>
    <x:row r="116" ht="21" customHeight="1">
      <x:c r="A116" s="751" t="str">
        <x:v>IRN</x:v>
      </x:c>
      <x:c r="B116" s="751" t="str">
        <x:v>Iran</x:v>
      </x:c>
      <x:c r="C116" s="751" t="n">
        <x:v>2014</x:v>
      </x:c>
      <x:c r="D116" s="753" t="n">
        <x:v>6660</x:v>
      </x:c>
      <x:c r="E116" s="753" t="n">
        <x:v>17966.6</x:v>
      </x:c>
      <x:c r="F116" s="753"/>
      <x:c r="G116" s="753" t="n">
        <x:f>IF(A116="CHN",F116,E116)</x:f>
        <x:v>17966.6</x:v>
      </x:c>
      <x:c r="H116" s="752" t="n">
        <x:v>81502000</x:v>
      </x:c>
      <x:c r="I116" s="751" t="str">
        <x:v>WDI mirror</x:v>
      </x:c>
      <x:c r="J116" s="751" t="str">
        <x:v>A-IRN</x:v>
      </x:c>
      <x:c r="K116" s="751" t="str">
        <x:v>P-IRN</x:v>
      </x:c>
      <x:c r="L116" s="751"/>
      <x:c r="M116" s="751" t="str">
        <x:v>N-IRN</x:v>
      </x:c>
      <x:c r="N116" s="751" t="n">
        <x:v>1</x:v>
      </x:c>
      <x:c r="O116" s="751" t="n">
        <x:v>1</x:v>
      </x:c>
      <x:c r="P116" s="751" t="n">
        <x:v>1</x:v>
      </x:c>
      <x:c r="Q116" s="751" t="n">
        <x:f>IF(AND(ISNUMBER(D116),ISNUMBER(H116)),1,0)</x:f>
        <x:v>1</x:v>
      </x:c>
      <x:c r="R116" s="751" t="n">
        <x:f>IF(AND(ISNUMBER(G116),ISNUMBER(H116)),1,0)</x:f>
        <x:v>1</x:v>
      </x:c>
      <x:c r="S116" s="752" t="n">
        <x:f>IF(Q116=1,D116*H116,"")</x:f>
        <x:v>542803320000</x:v>
      </x:c>
      <x:c r="T116" s="752" t="n">
        <x:f>IF(R116=1,G116*H116,"")</x:f>
        <x:v>1464313833200</x:v>
      </x:c>
      <x:c r="U116" s="776" t="str">
        <x:v>https://economy.statizoid.com/stat/gni-per-capita-atlas-method-current-us/iran-islamic-rep.json</x:v>
      </x:c>
      <x:c r="V116" s="776" t="str">
        <x:v>https://economy.statizoid.com/stat/gni-per-capita-ppp-constant-2021-international/iran-islamic-rep.json</x:v>
      </x:c>
      <x:c r="W116" s="776" t="str">
        <x:v>https://climate.statizoid.com/stat/population-total/iran-islamic-rep.json</x:v>
      </x:c>
    </x:row>
    <x:row r="117" ht="21" customHeight="1">
      <x:c r="A117" s="751" t="str">
        <x:v>IRN</x:v>
      </x:c>
      <x:c r="B117" s="751" t="str">
        <x:v>Iran</x:v>
      </x:c>
      <x:c r="C117" s="751" t="n">
        <x:v>2015</x:v>
      </x:c>
      <x:c r="D117" s="753" t="n">
        <x:v>5460</x:v>
      </x:c>
      <x:c r="E117" s="753" t="n">
        <x:v>15930.2</x:v>
      </x:c>
      <x:c r="F117" s="753"/>
      <x:c r="G117" s="753" t="n">
        <x:f>IF(A117="CHN",F117,E117)</x:f>
        <x:v>15930.2</x:v>
      </x:c>
      <x:c r="H117" s="752" t="n">
        <x:v>82619400</x:v>
      </x:c>
      <x:c r="I117" s="751" t="str">
        <x:v>WDI mirror</x:v>
      </x:c>
      <x:c r="J117" s="751" t="str">
        <x:v>A-IRN</x:v>
      </x:c>
      <x:c r="K117" s="751" t="str">
        <x:v>P-IRN</x:v>
      </x:c>
      <x:c r="L117" s="751"/>
      <x:c r="M117" s="751" t="str">
        <x:v>N-IRN</x:v>
      </x:c>
      <x:c r="N117" s="751" t="n">
        <x:v>1</x:v>
      </x:c>
      <x:c r="O117" s="751" t="n">
        <x:v>1</x:v>
      </x:c>
      <x:c r="P117" s="751" t="n">
        <x:v>1</x:v>
      </x:c>
      <x:c r="Q117" s="751" t="n">
        <x:f>IF(AND(ISNUMBER(D117),ISNUMBER(H117)),1,0)</x:f>
        <x:v>1</x:v>
      </x:c>
      <x:c r="R117" s="751" t="n">
        <x:f>IF(AND(ISNUMBER(G117),ISNUMBER(H117)),1,0)</x:f>
        <x:v>1</x:v>
      </x:c>
      <x:c r="S117" s="752" t="n">
        <x:f>IF(Q117=1,D117*H117,"")</x:f>
        <x:v>451101924000</x:v>
      </x:c>
      <x:c r="T117" s="752" t="n">
        <x:f>IF(R117=1,G117*H117,"")</x:f>
        <x:v>1316143565880</x:v>
      </x:c>
      <x:c r="U117" s="776" t="str">
        <x:v>https://economy.statizoid.com/stat/gni-per-capita-atlas-method-current-us/iran-islamic-rep.json</x:v>
      </x:c>
      <x:c r="V117" s="776" t="str">
        <x:v>https://economy.statizoid.com/stat/gni-per-capita-ppp-constant-2021-international/iran-islamic-rep.json</x:v>
      </x:c>
      <x:c r="W117" s="776" t="str">
        <x:v>https://climate.statizoid.com/stat/population-total/iran-islamic-rep.json</x:v>
      </x:c>
    </x:row>
    <x:row r="118" ht="21" customHeight="1">
      <x:c r="A118" s="751" t="str">
        <x:v>IRN</x:v>
      </x:c>
      <x:c r="B118" s="751" t="str">
        <x:v>Iran</x:v>
      </x:c>
      <x:c r="C118" s="751" t="n">
        <x:v>2016</x:v>
      </x:c>
      <x:c r="D118" s="753" t="n">
        <x:v>5530</x:v>
      </x:c>
      <x:c r="E118" s="753" t="n">
        <x:v>17129.9</x:v>
      </x:c>
      <x:c r="F118" s="753"/>
      <x:c r="G118" s="753" t="n">
        <x:f>IF(A118="CHN",F118,E118)</x:f>
        <x:v>17129.9</x:v>
      </x:c>
      <x:c r="H118" s="752" t="n">
        <x:v>83812200</x:v>
      </x:c>
      <x:c r="I118" s="751" t="str">
        <x:v>WDI mirror</x:v>
      </x:c>
      <x:c r="J118" s="751" t="str">
        <x:v>A-IRN</x:v>
      </x:c>
      <x:c r="K118" s="751" t="str">
        <x:v>P-IRN</x:v>
      </x:c>
      <x:c r="L118" s="751"/>
      <x:c r="M118" s="751" t="str">
        <x:v>N-IRN</x:v>
      </x:c>
      <x:c r="N118" s="751" t="n">
        <x:v>1</x:v>
      </x:c>
      <x:c r="O118" s="751" t="n">
        <x:v>1</x:v>
      </x:c>
      <x:c r="P118" s="751" t="n">
        <x:v>1</x:v>
      </x:c>
      <x:c r="Q118" s="751" t="n">
        <x:f>IF(AND(ISNUMBER(D118),ISNUMBER(H118)),1,0)</x:f>
        <x:v>1</x:v>
      </x:c>
      <x:c r="R118" s="751" t="n">
        <x:f>IF(AND(ISNUMBER(G118),ISNUMBER(H118)),1,0)</x:f>
        <x:v>1</x:v>
      </x:c>
      <x:c r="S118" s="752" t="n">
        <x:f>IF(Q118=1,D118*H118,"")</x:f>
        <x:v>463481466000</x:v>
      </x:c>
      <x:c r="T118" s="752" t="n">
        <x:f>IF(R118=1,G118*H118,"")</x:f>
        <x:v>1435694604780</x:v>
      </x:c>
      <x:c r="U118" s="776" t="str">
        <x:v>https://economy.statizoid.com/stat/gni-per-capita-atlas-method-current-us/iran-islamic-rep.json</x:v>
      </x:c>
      <x:c r="V118" s="776" t="str">
        <x:v>https://economy.statizoid.com/stat/gni-per-capita-ppp-constant-2021-international/iran-islamic-rep.json</x:v>
      </x:c>
      <x:c r="W118" s="776" t="str">
        <x:v>https://climate.statizoid.com/stat/population-total/iran-islamic-rep.json</x:v>
      </x:c>
    </x:row>
    <x:row r="119" ht="21" customHeight="1">
      <x:c r="A119" s="751" t="str">
        <x:v>IRN</x:v>
      </x:c>
      <x:c r="B119" s="751" t="str">
        <x:v>Iran</x:v>
      </x:c>
      <x:c r="C119" s="751" t="n">
        <x:v>2017</x:v>
      </x:c>
      <x:c r="D119" s="753" t="n">
        <x:v>5640</x:v>
      </x:c>
      <x:c r="E119" s="753" t="n">
        <x:v>17811.5</x:v>
      </x:c>
      <x:c r="F119" s="753"/>
      <x:c r="G119" s="753" t="n">
        <x:f>IF(A119="CHN",F119,E119)</x:f>
        <x:v>17811.5</x:v>
      </x:c>
      <x:c r="H119" s="752" t="n">
        <x:v>85026800</x:v>
      </x:c>
      <x:c r="I119" s="751" t="str">
        <x:v>WDI mirror</x:v>
      </x:c>
      <x:c r="J119" s="751" t="str">
        <x:v>A-IRN</x:v>
      </x:c>
      <x:c r="K119" s="751" t="str">
        <x:v>P-IRN</x:v>
      </x:c>
      <x:c r="L119" s="751"/>
      <x:c r="M119" s="751" t="str">
        <x:v>N-IRN</x:v>
      </x:c>
      <x:c r="N119" s="751" t="n">
        <x:v>1</x:v>
      </x:c>
      <x:c r="O119" s="751" t="n">
        <x:v>1</x:v>
      </x:c>
      <x:c r="P119" s="751" t="n">
        <x:v>1</x:v>
      </x:c>
      <x:c r="Q119" s="751" t="n">
        <x:f>IF(AND(ISNUMBER(D119),ISNUMBER(H119)),1,0)</x:f>
        <x:v>1</x:v>
      </x:c>
      <x:c r="R119" s="751" t="n">
        <x:f>IF(AND(ISNUMBER(G119),ISNUMBER(H119)),1,0)</x:f>
        <x:v>1</x:v>
      </x:c>
      <x:c r="S119" s="752" t="n">
        <x:f>IF(Q119=1,D119*H119,"")</x:f>
        <x:v>479551152000</x:v>
      </x:c>
      <x:c r="T119" s="752" t="n">
        <x:f>IF(R119=1,G119*H119,"")</x:f>
        <x:v>1514454848200</x:v>
      </x:c>
      <x:c r="U119" s="776" t="str">
        <x:v>https://economy.statizoid.com/stat/gni-per-capita-atlas-method-current-us/iran-islamic-rep.json</x:v>
      </x:c>
      <x:c r="V119" s="776" t="str">
        <x:v>https://economy.statizoid.com/stat/gni-per-capita-ppp-constant-2021-international/iran-islamic-rep.json</x:v>
      </x:c>
      <x:c r="W119" s="776" t="str">
        <x:v>https://climate.statizoid.com/stat/population-total/iran-islamic-rep.json</x:v>
      </x:c>
    </x:row>
    <x:row r="120" ht="21" customHeight="1">
      <x:c r="A120" s="751" t="str">
        <x:v>IRN</x:v>
      </x:c>
      <x:c r="B120" s="751" t="str">
        <x:v>Iran</x:v>
      </x:c>
      <x:c r="C120" s="751" t="n">
        <x:v>2018</x:v>
      </x:c>
      <x:c r="D120" s="753" t="n">
        <x:v>5390</x:v>
      </x:c>
      <x:c r="E120" s="753" t="n">
        <x:v>16105.1</x:v>
      </x:c>
      <x:c r="F120" s="753"/>
      <x:c r="G120" s="753" t="n">
        <x:f>IF(A120="CHN",F120,E120)</x:f>
        <x:v>16105.1</x:v>
      </x:c>
      <x:c r="H120" s="752" t="n">
        <x:v>86118000</x:v>
      </x:c>
      <x:c r="I120" s="751" t="str">
        <x:v>WDI mirror</x:v>
      </x:c>
      <x:c r="J120" s="751" t="str">
        <x:v>A-IRN</x:v>
      </x:c>
      <x:c r="K120" s="751" t="str">
        <x:v>P-IRN</x:v>
      </x:c>
      <x:c r="L120" s="751"/>
      <x:c r="M120" s="751" t="str">
        <x:v>N-IRN</x:v>
      </x:c>
      <x:c r="N120" s="751" t="n">
        <x:v>1</x:v>
      </x:c>
      <x:c r="O120" s="751" t="n">
        <x:v>1</x:v>
      </x:c>
      <x:c r="P120" s="751" t="n">
        <x:v>1</x:v>
      </x:c>
      <x:c r="Q120" s="751" t="n">
        <x:f>IF(AND(ISNUMBER(D120),ISNUMBER(H120)),1,0)</x:f>
        <x:v>1</x:v>
      </x:c>
      <x:c r="R120" s="751" t="n">
        <x:f>IF(AND(ISNUMBER(G120),ISNUMBER(H120)),1,0)</x:f>
        <x:v>1</x:v>
      </x:c>
      <x:c r="S120" s="752" t="n">
        <x:f>IF(Q120=1,D120*H120,"")</x:f>
        <x:v>464176020000</x:v>
      </x:c>
      <x:c r="T120" s="752" t="n">
        <x:f>IF(R120=1,G120*H120,"")</x:f>
        <x:v>1386939001800</x:v>
      </x:c>
      <x:c r="U120" s="776" t="str">
        <x:v>https://economy.statizoid.com/stat/gni-per-capita-atlas-method-current-us/iran-islamic-rep.json</x:v>
      </x:c>
      <x:c r="V120" s="776" t="str">
        <x:v>https://economy.statizoid.com/stat/gni-per-capita-ppp-constant-2021-international/iran-islamic-rep.json</x:v>
      </x:c>
      <x:c r="W120" s="776" t="str">
        <x:v>https://climate.statizoid.com/stat/population-total/iran-islamic-rep.json</x:v>
      </x:c>
    </x:row>
    <x:row r="121" ht="21" customHeight="1">
      <x:c r="A121" s="751" t="str">
        <x:v>IRN</x:v>
      </x:c>
      <x:c r="B121" s="751" t="str">
        <x:v>Iran</x:v>
      </x:c>
      <x:c r="C121" s="751" t="n">
        <x:v>2019</x:v>
      </x:c>
      <x:c r="D121" s="753" t="n">
        <x:v>4710</x:v>
      </x:c>
      <x:c r="E121" s="753" t="n">
        <x:v>14019.1</x:v>
      </x:c>
      <x:c r="F121" s="753"/>
      <x:c r="G121" s="753" t="n">
        <x:f>IF(A121="CHN",F121,E121)</x:f>
        <x:v>14019.1</x:v>
      </x:c>
      <x:c r="H121" s="752" t="n">
        <x:v>87051600</x:v>
      </x:c>
      <x:c r="I121" s="751" t="str">
        <x:v>WDI mirror</x:v>
      </x:c>
      <x:c r="J121" s="751" t="str">
        <x:v>A-IRN</x:v>
      </x:c>
      <x:c r="K121" s="751" t="str">
        <x:v>P-IRN</x:v>
      </x:c>
      <x:c r="L121" s="751"/>
      <x:c r="M121" s="751" t="str">
        <x:v>N-IRN</x:v>
      </x:c>
      <x:c r="N121" s="751" t="n">
        <x:v>1</x:v>
      </x:c>
      <x:c r="O121" s="751" t="n">
        <x:v>1</x:v>
      </x:c>
      <x:c r="P121" s="751" t="n">
        <x:v>1</x:v>
      </x:c>
      <x:c r="Q121" s="751" t="n">
        <x:f>IF(AND(ISNUMBER(D121),ISNUMBER(H121)),1,0)</x:f>
        <x:v>1</x:v>
      </x:c>
      <x:c r="R121" s="751" t="n">
        <x:f>IF(AND(ISNUMBER(G121),ISNUMBER(H121)),1,0)</x:f>
        <x:v>1</x:v>
      </x:c>
      <x:c r="S121" s="752" t="n">
        <x:f>IF(Q121=1,D121*H121,"")</x:f>
        <x:v>410013036000</x:v>
      </x:c>
      <x:c r="T121" s="752" t="n">
        <x:f>IF(R121=1,G121*H121,"")</x:f>
        <x:v>1220385085560</x:v>
      </x:c>
      <x:c r="U121" s="776" t="str">
        <x:v>https://economy.statizoid.com/stat/gni-per-capita-atlas-method-current-us/iran-islamic-rep.json</x:v>
      </x:c>
      <x:c r="V121" s="776" t="str">
        <x:v>https://economy.statizoid.com/stat/gni-per-capita-ppp-constant-2021-international/iran-islamic-rep.json</x:v>
      </x:c>
      <x:c r="W121" s="776" t="str">
        <x:v>https://climate.statizoid.com/stat/population-total/iran-islamic-rep.json</x:v>
      </x:c>
    </x:row>
    <x:row r="122" ht="21" customHeight="1">
      <x:c r="A122" s="751" t="str">
        <x:v>IRN</x:v>
      </x:c>
      <x:c r="B122" s="751" t="str">
        <x:v>Iran</x:v>
      </x:c>
      <x:c r="C122" s="751" t="n">
        <x:v>2020</x:v>
      </x:c>
      <x:c r="D122" s="753" t="n">
        <x:v>3980</x:v>
      </x:c>
      <x:c r="E122" s="753" t="n">
        <x:v>13811.5</x:v>
      </x:c>
      <x:c r="F122" s="753"/>
      <x:c r="G122" s="753" t="n">
        <x:f>IF(A122="CHN",F122,E122)</x:f>
        <x:v>13811.5</x:v>
      </x:c>
      <x:c r="H122" s="752" t="n">
        <x:v>87723400</x:v>
      </x:c>
      <x:c r="I122" s="751" t="str">
        <x:v>WDI mirror</x:v>
      </x:c>
      <x:c r="J122" s="751" t="str">
        <x:v>A-IRN</x:v>
      </x:c>
      <x:c r="K122" s="751" t="str">
        <x:v>P-IRN</x:v>
      </x:c>
      <x:c r="L122" s="751"/>
      <x:c r="M122" s="751" t="str">
        <x:v>N-IRN</x:v>
      </x:c>
      <x:c r="N122" s="751" t="n">
        <x:v>1</x:v>
      </x:c>
      <x:c r="O122" s="751" t="n">
        <x:v>1</x:v>
      </x:c>
      <x:c r="P122" s="751" t="n">
        <x:v>1</x:v>
      </x:c>
      <x:c r="Q122" s="751" t="n">
        <x:f>IF(AND(ISNUMBER(D122),ISNUMBER(H122)),1,0)</x:f>
        <x:v>1</x:v>
      </x:c>
      <x:c r="R122" s="751" t="n">
        <x:f>IF(AND(ISNUMBER(G122),ISNUMBER(H122)),1,0)</x:f>
        <x:v>1</x:v>
      </x:c>
      <x:c r="S122" s="752" t="n">
        <x:f>IF(Q122=1,D122*H122,"")</x:f>
        <x:v>349139132000</x:v>
      </x:c>
      <x:c r="T122" s="752" t="n">
        <x:f>IF(R122=1,G122*H122,"")</x:f>
        <x:v>1211591739100</x:v>
      </x:c>
      <x:c r="U122" s="776" t="str">
        <x:v>https://economy.statizoid.com/stat/gni-per-capita-atlas-method-current-us/iran-islamic-rep.json</x:v>
      </x:c>
      <x:c r="V122" s="776" t="str">
        <x:v>https://economy.statizoid.com/stat/gni-per-capita-ppp-constant-2021-international/iran-islamic-rep.json</x:v>
      </x:c>
      <x:c r="W122" s="776" t="str">
        <x:v>https://climate.statizoid.com/stat/population-total/iran-islamic-rep.json</x:v>
      </x:c>
    </x:row>
    <x:row r="123" ht="21" customHeight="1">
      <x:c r="A123" s="751" t="str">
        <x:v>IRN</x:v>
      </x:c>
      <x:c r="B123" s="751" t="str">
        <x:v>Iran</x:v>
      </x:c>
      <x:c r="C123" s="751" t="n">
        <x:v>2021</x:v>
      </x:c>
      <x:c r="D123" s="753" t="n">
        <x:v>4110</x:v>
      </x:c>
      <x:c r="E123" s="753" t="n">
        <x:v>15880.2</x:v>
      </x:c>
      <x:c r="F123" s="753"/>
      <x:c r="G123" s="753" t="n">
        <x:f>IF(A123="CHN",F123,E123)</x:f>
        <x:v>15880.2</x:v>
      </x:c>
      <x:c r="H123" s="752" t="n">
        <x:v>88455500</x:v>
      </x:c>
      <x:c r="I123" s="751" t="str">
        <x:v>WDI mirror</x:v>
      </x:c>
      <x:c r="J123" s="751" t="str">
        <x:v>A-IRN</x:v>
      </x:c>
      <x:c r="K123" s="751" t="str">
        <x:v>P-IRN</x:v>
      </x:c>
      <x:c r="L123" s="751"/>
      <x:c r="M123" s="751" t="str">
        <x:v>N-IRN</x:v>
      </x:c>
      <x:c r="N123" s="751" t="n">
        <x:v>1</x:v>
      </x:c>
      <x:c r="O123" s="751" t="n">
        <x:v>1</x:v>
      </x:c>
      <x:c r="P123" s="751" t="n">
        <x:v>1</x:v>
      </x:c>
      <x:c r="Q123" s="751" t="n">
        <x:f>IF(AND(ISNUMBER(D123),ISNUMBER(H123)),1,0)</x:f>
        <x:v>1</x:v>
      </x:c>
      <x:c r="R123" s="751" t="n">
        <x:f>IF(AND(ISNUMBER(G123),ISNUMBER(H123)),1,0)</x:f>
        <x:v>1</x:v>
      </x:c>
      <x:c r="S123" s="752" t="n">
        <x:f>IF(Q123=1,D123*H123,"")</x:f>
        <x:v>363552105000</x:v>
      </x:c>
      <x:c r="T123" s="752" t="n">
        <x:f>IF(R123=1,G123*H123,"")</x:f>
        <x:v>1404691031100</x:v>
      </x:c>
      <x:c r="U123" s="776" t="str">
        <x:v>https://economy.statizoid.com/stat/gni-per-capita-atlas-method-current-us/iran-islamic-rep.json</x:v>
      </x:c>
      <x:c r="V123" s="776" t="str">
        <x:v>https://economy.statizoid.com/stat/gni-per-capita-ppp-constant-2021-international/iran-islamic-rep.json</x:v>
      </x:c>
      <x:c r="W123" s="776" t="str">
        <x:v>https://climate.statizoid.com/stat/population-total/iran-islamic-rep.json</x:v>
      </x:c>
    </x:row>
    <x:row r="124" ht="21" customHeight="1">
      <x:c r="A124" s="751" t="str">
        <x:v>IRN</x:v>
      </x:c>
      <x:c r="B124" s="751" t="str">
        <x:v>Iran</x:v>
      </x:c>
      <x:c r="C124" s="751" t="n">
        <x:v>2022</x:v>
      </x:c>
      <x:c r="D124" s="753" t="n">
        <x:v>4390</x:v>
      </x:c>
      <x:c r="E124" s="753" t="n">
        <x:v>16493.6</x:v>
      </x:c>
      <x:c r="F124" s="753"/>
      <x:c r="G124" s="753" t="n">
        <x:f>IF(A124="CHN",F124,E124)</x:f>
        <x:v>16493.6</x:v>
      </x:c>
      <x:c r="H124" s="752" t="n">
        <x:v>89524200</x:v>
      </x:c>
      <x:c r="I124" s="751" t="str">
        <x:v>WDI mirror</x:v>
      </x:c>
      <x:c r="J124" s="751" t="str">
        <x:v>A-IRN</x:v>
      </x:c>
      <x:c r="K124" s="751" t="str">
        <x:v>P-IRN</x:v>
      </x:c>
      <x:c r="L124" s="751"/>
      <x:c r="M124" s="751" t="str">
        <x:v>N-IRN</x:v>
      </x:c>
      <x:c r="N124" s="751" t="n">
        <x:v>1</x:v>
      </x:c>
      <x:c r="O124" s="751" t="n">
        <x:v>1</x:v>
      </x:c>
      <x:c r="P124" s="751" t="n">
        <x:v>1</x:v>
      </x:c>
      <x:c r="Q124" s="751" t="n">
        <x:f>IF(AND(ISNUMBER(D124),ISNUMBER(H124)),1,0)</x:f>
        <x:v>1</x:v>
      </x:c>
      <x:c r="R124" s="751" t="n">
        <x:f>IF(AND(ISNUMBER(G124),ISNUMBER(H124)),1,0)</x:f>
        <x:v>1</x:v>
      </x:c>
      <x:c r="S124" s="752" t="n">
        <x:f>IF(Q124=1,D124*H124,"")</x:f>
        <x:v>393011238000</x:v>
      </x:c>
      <x:c r="T124" s="752" t="n">
        <x:f>IF(R124=1,G124*H124,"")</x:f>
        <x:v>1476576345119.9998</x:v>
      </x:c>
      <x:c r="U124" s="776" t="str">
        <x:v>https://economy.statizoid.com/stat/gni-per-capita-atlas-method-current-us/iran-islamic-rep.json</x:v>
      </x:c>
      <x:c r="V124" s="776" t="str">
        <x:v>https://economy.statizoid.com/stat/gni-per-capita-ppp-constant-2021-international/iran-islamic-rep.json</x:v>
      </x:c>
      <x:c r="W124" s="776" t="str">
        <x:v>https://climate.statizoid.com/stat/population-total/iran-islamic-rep.json</x:v>
      </x:c>
    </x:row>
    <x:row r="125" ht="21" customHeight="1">
      <x:c r="A125" s="751" t="str">
        <x:v>IRN</x:v>
      </x:c>
      <x:c r="B125" s="751" t="str">
        <x:v>Iran</x:v>
      </x:c>
      <x:c r="C125" s="751" t="n">
        <x:v>2023</x:v>
      </x:c>
      <x:c r="D125" s="753" t="n">
        <x:v>5070</x:v>
      </x:c>
      <x:c r="E125" s="753" t="n">
        <x:v>16174.4</x:v>
      </x:c>
      <x:c r="F125" s="753"/>
      <x:c r="G125" s="753" t="n">
        <x:f>IF(A125="CHN",F125,E125)</x:f>
        <x:v>16174.4</x:v>
      </x:c>
      <x:c r="H125" s="752" t="n">
        <x:v>90608700</x:v>
      </x:c>
      <x:c r="I125" s="751" t="str">
        <x:v>WDI mirror</x:v>
      </x:c>
      <x:c r="J125" s="751" t="str">
        <x:v>A-IRN</x:v>
      </x:c>
      <x:c r="K125" s="751" t="str">
        <x:v>P-IRN</x:v>
      </x:c>
      <x:c r="L125" s="751"/>
      <x:c r="M125" s="751" t="str">
        <x:v>N-IRN</x:v>
      </x:c>
      <x:c r="N125" s="751" t="n">
        <x:v>1</x:v>
      </x:c>
      <x:c r="O125" s="751" t="n">
        <x:v>1</x:v>
      </x:c>
      <x:c r="P125" s="751" t="n">
        <x:v>1</x:v>
      </x:c>
      <x:c r="Q125" s="751" t="n">
        <x:f>IF(AND(ISNUMBER(D125),ISNUMBER(H125)),1,0)</x:f>
        <x:v>1</x:v>
      </x:c>
      <x:c r="R125" s="751" t="n">
        <x:f>IF(AND(ISNUMBER(G125),ISNUMBER(H125)),1,0)</x:f>
        <x:v>1</x:v>
      </x:c>
      <x:c r="S125" s="752" t="n">
        <x:f>IF(Q125=1,D125*H125,"")</x:f>
        <x:v>459386109000</x:v>
      </x:c>
      <x:c r="T125" s="752" t="n">
        <x:f>IF(R125=1,G125*H125,"")</x:f>
        <x:v>1465541357280</x:v>
      </x:c>
      <x:c r="U125" s="776" t="str">
        <x:v>https://economy.statizoid.com/stat/gni-per-capita-atlas-method-current-us/iran-islamic-rep.json</x:v>
      </x:c>
      <x:c r="V125" s="776" t="str">
        <x:v>https://economy.statizoid.com/stat/gni-per-capita-ppp-constant-2021-international/iran-islamic-rep.json</x:v>
      </x:c>
      <x:c r="W125" s="776" t="str">
        <x:v>https://climate.statizoid.com/stat/population-total/iran-islamic-rep.json</x:v>
      </x:c>
    </x:row>
    <x:row r="126" ht="21" customHeight="1">
      <x:c r="A126" s="750" t="str">
        <x:v>WLD</x:v>
      </x:c>
      <x:c r="B126" s="750" t="str">
        <x:v>World</x:v>
      </x:c>
      <x:c r="C126" s="750" t="n">
        <x:v>2013</x:v>
      </x:c>
      <x:c r="D126" s="756" t="n">
        <x:v>10847.7</x:v>
      </x:c>
      <x:c r="E126" s="756" t="n">
        <x:v>16506.1</x:v>
      </x:c>
      <x:c r="F126" s="756"/>
      <x:c r="G126" s="756" t="n">
        <x:f>IF(A126="CHN",F126,E126)</x:f>
        <x:v>16506.1</x:v>
      </x:c>
      <x:c r="H126" s="755"/>
      <x:c r="I126" s="750" t="str">
        <x:v>WDI mirror</x:v>
      </x:c>
      <x:c r="J126" s="750" t="str">
        <x:v>A-WLD</x:v>
      </x:c>
      <x:c r="K126" s="750" t="str">
        <x:v>P-WLD</x:v>
      </x:c>
      <x:c r="L126" s="750"/>
      <x:c r="M126" s="750"/>
      <x:c r="N126" s="750" t="n">
        <x:v>0</x:v>
      </x:c>
      <x:c r="O126" s="750" t="n">
        <x:v>0</x:v>
      </x:c>
      <x:c r="P126" s="750" t="n">
        <x:v>0</x:v>
      </x:c>
      <x:c r="Q126" s="750" t="n">
        <x:f>IF(AND(ISNUMBER(D126),ISNUMBER(H126)),1,0)</x:f>
        <x:v>0</x:v>
      </x:c>
      <x:c r="R126" s="750" t="n">
        <x:f>IF(AND(ISNUMBER(G126),ISNUMBER(H126)),1,0)</x:f>
        <x:v>0</x:v>
      </x:c>
      <x:c r="S126" s="755" t="str">
        <x:f>IF(Q126=1,D126*H126,"")</x:f>
      </x:c>
      <x:c r="T126" s="755" t="str">
        <x:f>IF(R126=1,G126*H126,"")</x:f>
      </x:c>
      <x:c r="U126" s="776" t="str">
        <x:v>https://economy.statizoid.com/stat/gni-per-capita-atlas-method-current-us/world.json</x:v>
      </x:c>
      <x:c r="V126" s="776" t="str">
        <x:v>https://economy.statizoid.com/stat/gni-per-capita-ppp-constant-2021-international/world.json</x:v>
      </x:c>
      <x:c r="W126" s="776"/>
    </x:row>
    <x:row r="127" ht="21" customHeight="1">
      <x:c r="A127" s="750" t="str">
        <x:v>WLD</x:v>
      </x:c>
      <x:c r="B127" s="750" t="str">
        <x:v>World</x:v>
      </x:c>
      <x:c r="C127" s="750" t="n">
        <x:v>2014</x:v>
      </x:c>
      <x:c r="D127" s="756" t="n">
        <x:v>10959.1</x:v>
      </x:c>
      <x:c r="E127" s="756" t="n">
        <x:v>16727.7</x:v>
      </x:c>
      <x:c r="F127" s="756"/>
      <x:c r="G127" s="756" t="n">
        <x:f>IF(A127="CHN",F127,E127)</x:f>
        <x:v>16727.7</x:v>
      </x:c>
      <x:c r="H127" s="755"/>
      <x:c r="I127" s="750" t="str">
        <x:v>WDI mirror</x:v>
      </x:c>
      <x:c r="J127" s="750" t="str">
        <x:v>A-WLD</x:v>
      </x:c>
      <x:c r="K127" s="750" t="str">
        <x:v>P-WLD</x:v>
      </x:c>
      <x:c r="L127" s="750"/>
      <x:c r="M127" s="750"/>
      <x:c r="N127" s="750" t="n">
        <x:v>0</x:v>
      </x:c>
      <x:c r="O127" s="750" t="n">
        <x:v>0</x:v>
      </x:c>
      <x:c r="P127" s="750" t="n">
        <x:v>0</x:v>
      </x:c>
      <x:c r="Q127" s="750" t="n">
        <x:f>IF(AND(ISNUMBER(D127),ISNUMBER(H127)),1,0)</x:f>
        <x:v>0</x:v>
      </x:c>
      <x:c r="R127" s="750" t="n">
        <x:f>IF(AND(ISNUMBER(G127),ISNUMBER(H127)),1,0)</x:f>
        <x:v>0</x:v>
      </x:c>
      <x:c r="S127" s="755" t="str">
        <x:f>IF(Q127=1,D127*H127,"")</x:f>
      </x:c>
      <x:c r="T127" s="755" t="str">
        <x:f>IF(R127=1,G127*H127,"")</x:f>
      </x:c>
      <x:c r="U127" s="776" t="str">
        <x:v>https://economy.statizoid.com/stat/gni-per-capita-atlas-method-current-us/world.json</x:v>
      </x:c>
      <x:c r="V127" s="776" t="str">
        <x:v>https://economy.statizoid.com/stat/gni-per-capita-ppp-constant-2021-international/world.json</x:v>
      </x:c>
      <x:c r="W127" s="776"/>
    </x:row>
    <x:row r="128" ht="21" customHeight="1">
      <x:c r="A128" s="750" t="str">
        <x:v>WLD</x:v>
      </x:c>
      <x:c r="B128" s="750" t="str">
        <x:v>World</x:v>
      </x:c>
      <x:c r="C128" s="750" t="n">
        <x:v>2015</x:v>
      </x:c>
      <x:c r="D128" s="756" t="n">
        <x:v>10605.4</x:v>
      </x:c>
      <x:c r="E128" s="756" t="n">
        <x:v>16828.9</x:v>
      </x:c>
      <x:c r="F128" s="756"/>
      <x:c r="G128" s="756" t="n">
        <x:f>IF(A128="CHN",F128,E128)</x:f>
        <x:v>16828.9</x:v>
      </x:c>
      <x:c r="H128" s="755"/>
      <x:c r="I128" s="750" t="str">
        <x:v>WDI mirror</x:v>
      </x:c>
      <x:c r="J128" s="750" t="str">
        <x:v>A-WLD</x:v>
      </x:c>
      <x:c r="K128" s="750" t="str">
        <x:v>P-WLD</x:v>
      </x:c>
      <x:c r="L128" s="750"/>
      <x:c r="M128" s="750"/>
      <x:c r="N128" s="750" t="n">
        <x:v>0</x:v>
      </x:c>
      <x:c r="O128" s="750" t="n">
        <x:v>0</x:v>
      </x:c>
      <x:c r="P128" s="750" t="n">
        <x:v>0</x:v>
      </x:c>
      <x:c r="Q128" s="750" t="n">
        <x:f>IF(AND(ISNUMBER(D128),ISNUMBER(H128)),1,0)</x:f>
        <x:v>0</x:v>
      </x:c>
      <x:c r="R128" s="750" t="n">
        <x:f>IF(AND(ISNUMBER(G128),ISNUMBER(H128)),1,0)</x:f>
        <x:v>0</x:v>
      </x:c>
      <x:c r="S128" s="755" t="str">
        <x:f>IF(Q128=1,D128*H128,"")</x:f>
      </x:c>
      <x:c r="T128" s="755" t="str">
        <x:f>IF(R128=1,G128*H128,"")</x:f>
      </x:c>
      <x:c r="U128" s="776" t="str">
        <x:v>https://economy.statizoid.com/stat/gni-per-capita-atlas-method-current-us/world.json</x:v>
      </x:c>
      <x:c r="V128" s="776" t="str">
        <x:v>https://economy.statizoid.com/stat/gni-per-capita-ppp-constant-2021-international/world.json</x:v>
      </x:c>
      <x:c r="W128" s="776"/>
    </x:row>
    <x:row r="129" ht="21" customHeight="1">
      <x:c r="A129" s="750" t="str">
        <x:v>WLD</x:v>
      </x:c>
      <x:c r="B129" s="750" t="str">
        <x:v>World</x:v>
      </x:c>
      <x:c r="C129" s="750" t="n">
        <x:v>2016</x:v>
      </x:c>
      <x:c r="D129" s="756" t="n">
        <x:v>10349</x:v>
      </x:c>
      <x:c r="E129" s="756" t="n">
        <x:v>17140.1</x:v>
      </x:c>
      <x:c r="F129" s="756"/>
      <x:c r="G129" s="756" t="n">
        <x:f>IF(A129="CHN",F129,E129)</x:f>
        <x:v>17140.1</x:v>
      </x:c>
      <x:c r="H129" s="755"/>
      <x:c r="I129" s="750" t="str">
        <x:v>WDI mirror</x:v>
      </x:c>
      <x:c r="J129" s="750" t="str">
        <x:v>A-WLD</x:v>
      </x:c>
      <x:c r="K129" s="750" t="str">
        <x:v>P-WLD</x:v>
      </x:c>
      <x:c r="L129" s="750"/>
      <x:c r="M129" s="750"/>
      <x:c r="N129" s="750" t="n">
        <x:v>0</x:v>
      </x:c>
      <x:c r="O129" s="750" t="n">
        <x:v>0</x:v>
      </x:c>
      <x:c r="P129" s="750" t="n">
        <x:v>0</x:v>
      </x:c>
      <x:c r="Q129" s="750" t="n">
        <x:f>IF(AND(ISNUMBER(D129),ISNUMBER(H129)),1,0)</x:f>
        <x:v>0</x:v>
      </x:c>
      <x:c r="R129" s="750" t="n">
        <x:f>IF(AND(ISNUMBER(G129),ISNUMBER(H129)),1,0)</x:f>
        <x:v>0</x:v>
      </x:c>
      <x:c r="S129" s="755" t="str">
        <x:f>IF(Q129=1,D129*H129,"")</x:f>
      </x:c>
      <x:c r="T129" s="755" t="str">
        <x:f>IF(R129=1,G129*H129,"")</x:f>
      </x:c>
      <x:c r="U129" s="776" t="str">
        <x:v>https://economy.statizoid.com/stat/gni-per-capita-atlas-method-current-us/world.json</x:v>
      </x:c>
      <x:c r="V129" s="776" t="str">
        <x:v>https://economy.statizoid.com/stat/gni-per-capita-ppp-constant-2021-international/world.json</x:v>
      </x:c>
      <x:c r="W129" s="776"/>
    </x:row>
    <x:row r="130" ht="21" customHeight="1">
      <x:c r="A130" s="750" t="str">
        <x:v>WLD</x:v>
      </x:c>
      <x:c r="B130" s="750" t="str">
        <x:v>World</x:v>
      </x:c>
      <x:c r="C130" s="750" t="n">
        <x:v>2017</x:v>
      </x:c>
      <x:c r="D130" s="756" t="n">
        <x:v>10423.1</x:v>
      </x:c>
      <x:c r="E130" s="756" t="n">
        <x:v>17551.4</x:v>
      </x:c>
      <x:c r="F130" s="756"/>
      <x:c r="G130" s="756" t="n">
        <x:f>IF(A130="CHN",F130,E130)</x:f>
        <x:v>17551.4</x:v>
      </x:c>
      <x:c r="H130" s="755"/>
      <x:c r="I130" s="750" t="str">
        <x:v>WDI mirror</x:v>
      </x:c>
      <x:c r="J130" s="750" t="str">
        <x:v>A-WLD</x:v>
      </x:c>
      <x:c r="K130" s="750" t="str">
        <x:v>P-WLD</x:v>
      </x:c>
      <x:c r="L130" s="750"/>
      <x:c r="M130" s="750"/>
      <x:c r="N130" s="750" t="n">
        <x:v>0</x:v>
      </x:c>
      <x:c r="O130" s="750" t="n">
        <x:v>0</x:v>
      </x:c>
      <x:c r="P130" s="750" t="n">
        <x:v>0</x:v>
      </x:c>
      <x:c r="Q130" s="750" t="n">
        <x:f>IF(AND(ISNUMBER(D130),ISNUMBER(H130)),1,0)</x:f>
        <x:v>0</x:v>
      </x:c>
      <x:c r="R130" s="750" t="n">
        <x:f>IF(AND(ISNUMBER(G130),ISNUMBER(H130)),1,0)</x:f>
        <x:v>0</x:v>
      </x:c>
      <x:c r="S130" s="755" t="str">
        <x:f>IF(Q130=1,D130*H130,"")</x:f>
      </x:c>
      <x:c r="T130" s="755" t="str">
        <x:f>IF(R130=1,G130*H130,"")</x:f>
      </x:c>
      <x:c r="U130" s="776" t="str">
        <x:v>https://economy.statizoid.com/stat/gni-per-capita-atlas-method-current-us/world.json</x:v>
      </x:c>
      <x:c r="V130" s="776" t="str">
        <x:v>https://economy.statizoid.com/stat/gni-per-capita-ppp-constant-2021-international/world.json</x:v>
      </x:c>
      <x:c r="W130" s="776"/>
    </x:row>
    <x:row r="131" ht="21" customHeight="1">
      <x:c r="A131" s="750" t="str">
        <x:v>WLD</x:v>
      </x:c>
      <x:c r="B131" s="750" t="str">
        <x:v>World</x:v>
      </x:c>
      <x:c r="C131" s="750" t="n">
        <x:v>2018</x:v>
      </x:c>
      <x:c r="D131" s="756" t="n">
        <x:v>11127.6</x:v>
      </x:c>
      <x:c r="E131" s="756" t="n">
        <x:v>17890.6</x:v>
      </x:c>
      <x:c r="F131" s="756"/>
      <x:c r="G131" s="756" t="n">
        <x:f>IF(A131="CHN",F131,E131)</x:f>
        <x:v>17890.6</x:v>
      </x:c>
      <x:c r="H131" s="755"/>
      <x:c r="I131" s="750" t="str">
        <x:v>WDI mirror</x:v>
      </x:c>
      <x:c r="J131" s="750" t="str">
        <x:v>A-WLD</x:v>
      </x:c>
      <x:c r="K131" s="750" t="str">
        <x:v>P-WLD</x:v>
      </x:c>
      <x:c r="L131" s="750"/>
      <x:c r="M131" s="750"/>
      <x:c r="N131" s="750" t="n">
        <x:v>0</x:v>
      </x:c>
      <x:c r="O131" s="750" t="n">
        <x:v>0</x:v>
      </x:c>
      <x:c r="P131" s="750" t="n">
        <x:v>0</x:v>
      </x:c>
      <x:c r="Q131" s="750" t="n">
        <x:f>IF(AND(ISNUMBER(D131),ISNUMBER(H131)),1,0)</x:f>
        <x:v>0</x:v>
      </x:c>
      <x:c r="R131" s="750" t="n">
        <x:f>IF(AND(ISNUMBER(G131),ISNUMBER(H131)),1,0)</x:f>
        <x:v>0</x:v>
      </x:c>
      <x:c r="S131" s="755" t="str">
        <x:f>IF(Q131=1,D131*H131,"")</x:f>
      </x:c>
      <x:c r="T131" s="755" t="str">
        <x:f>IF(R131=1,G131*H131,"")</x:f>
      </x:c>
      <x:c r="U131" s="776" t="str">
        <x:v>https://economy.statizoid.com/stat/gni-per-capita-atlas-method-current-us/world.json</x:v>
      </x:c>
      <x:c r="V131" s="776" t="str">
        <x:v>https://economy.statizoid.com/stat/gni-per-capita-ppp-constant-2021-international/world.json</x:v>
      </x:c>
      <x:c r="W131" s="776"/>
    </x:row>
    <x:row r="132" ht="21" customHeight="1">
      <x:c r="A132" s="750" t="str">
        <x:v>WLD</x:v>
      </x:c>
      <x:c r="B132" s="750" t="str">
        <x:v>World</x:v>
      </x:c>
      <x:c r="C132" s="750" t="n">
        <x:v>2019</x:v>
      </x:c>
      <x:c r="D132" s="756" t="n">
        <x:v>11554.1</x:v>
      </x:c>
      <x:c r="E132" s="756" t="n">
        <x:v>18089.5</x:v>
      </x:c>
      <x:c r="F132" s="756"/>
      <x:c r="G132" s="756" t="n">
        <x:f>IF(A132="CHN",F132,E132)</x:f>
        <x:v>18089.5</x:v>
      </x:c>
      <x:c r="H132" s="755"/>
      <x:c r="I132" s="750" t="str">
        <x:v>WDI mirror</x:v>
      </x:c>
      <x:c r="J132" s="750" t="str">
        <x:v>A-WLD</x:v>
      </x:c>
      <x:c r="K132" s="750" t="str">
        <x:v>P-WLD</x:v>
      </x:c>
      <x:c r="L132" s="750"/>
      <x:c r="M132" s="750"/>
      <x:c r="N132" s="750" t="n">
        <x:v>0</x:v>
      </x:c>
      <x:c r="O132" s="750" t="n">
        <x:v>0</x:v>
      </x:c>
      <x:c r="P132" s="750" t="n">
        <x:v>0</x:v>
      </x:c>
      <x:c r="Q132" s="750" t="n">
        <x:f>IF(AND(ISNUMBER(D132),ISNUMBER(H132)),1,0)</x:f>
        <x:v>0</x:v>
      </x:c>
      <x:c r="R132" s="750" t="n">
        <x:f>IF(AND(ISNUMBER(G132),ISNUMBER(H132)),1,0)</x:f>
        <x:v>0</x:v>
      </x:c>
      <x:c r="S132" s="755" t="str">
        <x:f>IF(Q132=1,D132*H132,"")</x:f>
      </x:c>
      <x:c r="T132" s="755" t="str">
        <x:f>IF(R132=1,G132*H132,"")</x:f>
      </x:c>
      <x:c r="U132" s="776" t="str">
        <x:v>https://economy.statizoid.com/stat/gni-per-capita-atlas-method-current-us/world.json</x:v>
      </x:c>
      <x:c r="V132" s="776" t="str">
        <x:v>https://economy.statizoid.com/stat/gni-per-capita-ppp-constant-2021-international/world.json</x:v>
      </x:c>
      <x:c r="W132" s="776"/>
    </x:row>
    <x:row r="133" ht="21" customHeight="1">
      <x:c r="A133" s="750" t="str">
        <x:v>WLD</x:v>
      </x:c>
      <x:c r="B133" s="750" t="str">
        <x:v>World</x:v>
      </x:c>
      <x:c r="C133" s="750" t="n">
        <x:v>2020</x:v>
      </x:c>
      <x:c r="D133" s="756" t="n">
        <x:v>11105.9</x:v>
      </x:c>
      <x:c r="E133" s="756" t="n">
        <x:v>17145.1</x:v>
      </x:c>
      <x:c r="F133" s="756"/>
      <x:c r="G133" s="756" t="n">
        <x:f>IF(A133="CHN",F133,E133)</x:f>
        <x:v>17145.1</x:v>
      </x:c>
      <x:c r="H133" s="755"/>
      <x:c r="I133" s="750" t="str">
        <x:v>WDI mirror</x:v>
      </x:c>
      <x:c r="J133" s="750" t="str">
        <x:v>A-WLD</x:v>
      </x:c>
      <x:c r="K133" s="750" t="str">
        <x:v>P-WLD</x:v>
      </x:c>
      <x:c r="L133" s="750"/>
      <x:c r="M133" s="750"/>
      <x:c r="N133" s="750" t="n">
        <x:v>0</x:v>
      </x:c>
      <x:c r="O133" s="750" t="n">
        <x:v>0</x:v>
      </x:c>
      <x:c r="P133" s="750" t="n">
        <x:v>0</x:v>
      </x:c>
      <x:c r="Q133" s="750" t="n">
        <x:f>IF(AND(ISNUMBER(D133),ISNUMBER(H133)),1,0)</x:f>
        <x:v>0</x:v>
      </x:c>
      <x:c r="R133" s="750" t="n">
        <x:f>IF(AND(ISNUMBER(G133),ISNUMBER(H133)),1,0)</x:f>
        <x:v>0</x:v>
      </x:c>
      <x:c r="S133" s="755" t="str">
        <x:f>IF(Q133=1,D133*H133,"")</x:f>
      </x:c>
      <x:c r="T133" s="755" t="str">
        <x:f>IF(R133=1,G133*H133,"")</x:f>
      </x:c>
      <x:c r="U133" s="776" t="str">
        <x:v>https://economy.statizoid.com/stat/gni-per-capita-atlas-method-current-us/world.json</x:v>
      </x:c>
      <x:c r="V133" s="776" t="str">
        <x:v>https://economy.statizoid.com/stat/gni-per-capita-ppp-constant-2021-international/world.json</x:v>
      </x:c>
      <x:c r="W133" s="776"/>
    </x:row>
    <x:row r="134" ht="21" customHeight="1">
      <x:c r="A134" s="750" t="str">
        <x:v>WLD</x:v>
      </x:c>
      <x:c r="B134" s="750" t="str">
        <x:v>World</x:v>
      </x:c>
      <x:c r="C134" s="750" t="n">
        <x:v>2021</x:v>
      </x:c>
      <x:c r="D134" s="756" t="n">
        <x:v>12213.3</x:v>
      </x:c>
      <x:c r="E134" s="756" t="n">
        <x:v>18203.7</x:v>
      </x:c>
      <x:c r="F134" s="756"/>
      <x:c r="G134" s="756" t="n">
        <x:f>IF(A134="CHN",F134,E134)</x:f>
        <x:v>18203.7</x:v>
      </x:c>
      <x:c r="H134" s="755"/>
      <x:c r="I134" s="750" t="str">
        <x:v>WDI mirror</x:v>
      </x:c>
      <x:c r="J134" s="750" t="str">
        <x:v>A-WLD</x:v>
      </x:c>
      <x:c r="K134" s="750" t="str">
        <x:v>P-WLD</x:v>
      </x:c>
      <x:c r="L134" s="750"/>
      <x:c r="M134" s="750"/>
      <x:c r="N134" s="750" t="n">
        <x:v>0</x:v>
      </x:c>
      <x:c r="O134" s="750" t="n">
        <x:v>0</x:v>
      </x:c>
      <x:c r="P134" s="750" t="n">
        <x:v>0</x:v>
      </x:c>
      <x:c r="Q134" s="750" t="n">
        <x:f>IF(AND(ISNUMBER(D134),ISNUMBER(H134)),1,0)</x:f>
        <x:v>0</x:v>
      </x:c>
      <x:c r="R134" s="750" t="n">
        <x:f>IF(AND(ISNUMBER(G134),ISNUMBER(H134)),1,0)</x:f>
        <x:v>0</x:v>
      </x:c>
      <x:c r="S134" s="755" t="str">
        <x:f>IF(Q134=1,D134*H134,"")</x:f>
      </x:c>
      <x:c r="T134" s="755" t="str">
        <x:f>IF(R134=1,G134*H134,"")</x:f>
      </x:c>
      <x:c r="U134" s="776" t="str">
        <x:v>https://economy.statizoid.com/stat/gni-per-capita-atlas-method-current-us/world.json</x:v>
      </x:c>
      <x:c r="V134" s="776" t="str">
        <x:v>https://economy.statizoid.com/stat/gni-per-capita-ppp-constant-2021-international/world.json</x:v>
      </x:c>
      <x:c r="W134" s="776"/>
    </x:row>
    <x:row r="135" ht="21" customHeight="1">
      <x:c r="A135" s="750" t="str">
        <x:v>WLD</x:v>
      </x:c>
      <x:c r="B135" s="750" t="str">
        <x:v>World</x:v>
      </x:c>
      <x:c r="C135" s="750" t="n">
        <x:v>2022</x:v>
      </x:c>
      <x:c r="D135" s="756" t="n">
        <x:v>13009.8</x:v>
      </x:c>
      <x:c r="E135" s="756" t="n">
        <x:v>18711.4</x:v>
      </x:c>
      <x:c r="F135" s="756"/>
      <x:c r="G135" s="756" t="n">
        <x:f>IF(A135="CHN",F135,E135)</x:f>
        <x:v>18711.4</x:v>
      </x:c>
      <x:c r="H135" s="755"/>
      <x:c r="I135" s="750" t="str">
        <x:v>WDI mirror</x:v>
      </x:c>
      <x:c r="J135" s="750" t="str">
        <x:v>A-WLD</x:v>
      </x:c>
      <x:c r="K135" s="750" t="str">
        <x:v>P-WLD</x:v>
      </x:c>
      <x:c r="L135" s="750"/>
      <x:c r="M135" s="750"/>
      <x:c r="N135" s="750" t="n">
        <x:v>0</x:v>
      </x:c>
      <x:c r="O135" s="750" t="n">
        <x:v>0</x:v>
      </x:c>
      <x:c r="P135" s="750" t="n">
        <x:v>0</x:v>
      </x:c>
      <x:c r="Q135" s="750" t="n">
        <x:f>IF(AND(ISNUMBER(D135),ISNUMBER(H135)),1,0)</x:f>
        <x:v>0</x:v>
      </x:c>
      <x:c r="R135" s="750" t="n">
        <x:f>IF(AND(ISNUMBER(G135),ISNUMBER(H135)),1,0)</x:f>
        <x:v>0</x:v>
      </x:c>
      <x:c r="S135" s="755" t="str">
        <x:f>IF(Q135=1,D135*H135,"")</x:f>
      </x:c>
      <x:c r="T135" s="755" t="str">
        <x:f>IF(R135=1,G135*H135,"")</x:f>
      </x:c>
      <x:c r="U135" s="776" t="str">
        <x:v>https://economy.statizoid.com/stat/gni-per-capita-atlas-method-current-us/world.json</x:v>
      </x:c>
      <x:c r="V135" s="776" t="str">
        <x:v>https://economy.statizoid.com/stat/gni-per-capita-ppp-constant-2021-international/world.json</x:v>
      </x:c>
      <x:c r="W135" s="776"/>
    </x:row>
    <x:row r="136" ht="21" customHeight="1">
      <x:c r="A136" s="750" t="str">
        <x:v>WLD</x:v>
      </x:c>
      <x:c r="B136" s="750" t="str">
        <x:v>World</x:v>
      </x:c>
      <x:c r="C136" s="750" t="n">
        <x:v>2023</x:v>
      </x:c>
      <x:c r="D136" s="756" t="n">
        <x:v>13335.8</x:v>
      </x:c>
      <x:c r="E136" s="756" t="n">
        <x:v>19007</x:v>
      </x:c>
      <x:c r="F136" s="756"/>
      <x:c r="G136" s="756" t="n">
        <x:f>IF(A136="CHN",F136,E136)</x:f>
        <x:v>19007</x:v>
      </x:c>
      <x:c r="H136" s="755"/>
      <x:c r="I136" s="750" t="str">
        <x:v>WDI mirror</x:v>
      </x:c>
      <x:c r="J136" s="750" t="str">
        <x:v>A-WLD</x:v>
      </x:c>
      <x:c r="K136" s="750" t="str">
        <x:v>P-WLD</x:v>
      </x:c>
      <x:c r="L136" s="750"/>
      <x:c r="M136" s="750"/>
      <x:c r="N136" s="750" t="n">
        <x:v>0</x:v>
      </x:c>
      <x:c r="O136" s="750" t="n">
        <x:v>0</x:v>
      </x:c>
      <x:c r="P136" s="750" t="n">
        <x:v>0</x:v>
      </x:c>
      <x:c r="Q136" s="750" t="n">
        <x:f>IF(AND(ISNUMBER(D136),ISNUMBER(H136)),1,0)</x:f>
        <x:v>0</x:v>
      </x:c>
      <x:c r="R136" s="750" t="n">
        <x:f>IF(AND(ISNUMBER(G136),ISNUMBER(H136)),1,0)</x:f>
        <x:v>0</x:v>
      </x:c>
      <x:c r="S136" s="755" t="str">
        <x:f>IF(Q136=1,D136*H136,"")</x:f>
      </x:c>
      <x:c r="T136" s="755" t="str">
        <x:f>IF(R136=1,G136*H136,"")</x:f>
      </x:c>
      <x:c r="U136" s="776" t="str">
        <x:v>https://economy.statizoid.com/stat/gni-per-capita-atlas-method-current-us/world.json</x:v>
      </x:c>
      <x:c r="V136" s="776" t="str">
        <x:v>https://economy.statizoid.com/stat/gni-per-capita-ppp-constant-2021-international/world.json</x:v>
      </x:c>
      <x:c r="W136" s="776"/>
    </x:row>
    <x:row r="137" ht="21" customHeight="1">
      <x:c r="A137" s="751" t="str">
        <x:v>USA</x:v>
      </x:c>
      <x:c r="B137" s="751" t="str">
        <x:v>United States</x:v>
      </x:c>
      <x:c r="C137" s="751" t="n">
        <x:v>2013</x:v>
      </x:c>
      <x:c r="D137" s="753" t="n">
        <x:v>53750</x:v>
      </x:c>
      <x:c r="E137" s="753" t="n">
        <x:v>61775.9</x:v>
      </x:c>
      <x:c r="F137" s="753"/>
      <x:c r="G137" s="753" t="n">
        <x:f>IF(A137="CHN",F137,E137)</x:f>
        <x:v>61775.9</x:v>
      </x:c>
      <x:c r="H137" s="752"/>
      <x:c r="I137" s="751" t="str">
        <x:v>WDI mirror</x:v>
      </x:c>
      <x:c r="J137" s="751" t="str">
        <x:v>A-USA</x:v>
      </x:c>
      <x:c r="K137" s="751" t="str">
        <x:v>P-USA</x:v>
      </x:c>
      <x:c r="L137" s="751"/>
      <x:c r="M137" s="751"/>
      <x:c r="N137" s="751" t="n">
        <x:v>0</x:v>
      </x:c>
      <x:c r="O137" s="751" t="n">
        <x:v>0</x:v>
      </x:c>
      <x:c r="P137" s="751" t="n">
        <x:v>0</x:v>
      </x:c>
      <x:c r="Q137" s="751" t="n">
        <x:f>IF(AND(ISNUMBER(D137),ISNUMBER(H137)),1,0)</x:f>
        <x:v>0</x:v>
      </x:c>
      <x:c r="R137" s="751" t="n">
        <x:f>IF(AND(ISNUMBER(G137),ISNUMBER(H137)),1,0)</x:f>
        <x:v>0</x:v>
      </x:c>
      <x:c r="S137" s="752" t="str">
        <x:f>IF(Q137=1,D137*H137,"")</x:f>
      </x:c>
      <x:c r="T137" s="752" t="str">
        <x:f>IF(R137=1,G137*H137,"")</x:f>
      </x:c>
      <x:c r="U137" s="776" t="str">
        <x:v>https://economy.statizoid.com/stat/gni-per-capita-atlas-method-current-us/united-states.json</x:v>
      </x:c>
      <x:c r="V137" s="776" t="str">
        <x:v>https://economy.statizoid.com/stat/gni-per-capita-ppp-constant-2021-international/united-states.json</x:v>
      </x:c>
      <x:c r="W137" s="776"/>
    </x:row>
    <x:row r="138" ht="21" customHeight="1">
      <x:c r="A138" s="751" t="str">
        <x:v>USA</x:v>
      </x:c>
      <x:c r="B138" s="751" t="str">
        <x:v>United States</x:v>
      </x:c>
      <x:c r="C138" s="751" t="n">
        <x:v>2014</x:v>
      </x:c>
      <x:c r="D138" s="753" t="n">
        <x:v>55520</x:v>
      </x:c>
      <x:c r="E138" s="753" t="n">
        <x:v>63311.6</x:v>
      </x:c>
      <x:c r="F138" s="753"/>
      <x:c r="G138" s="753" t="n">
        <x:f>IF(A138="CHN",F138,E138)</x:f>
        <x:v>63311.6</x:v>
      </x:c>
      <x:c r="H138" s="752"/>
      <x:c r="I138" s="751" t="str">
        <x:v>WDI mirror</x:v>
      </x:c>
      <x:c r="J138" s="751" t="str">
        <x:v>A-USA</x:v>
      </x:c>
      <x:c r="K138" s="751" t="str">
        <x:v>P-USA</x:v>
      </x:c>
      <x:c r="L138" s="751"/>
      <x:c r="M138" s="751"/>
      <x:c r="N138" s="751" t="n">
        <x:v>0</x:v>
      </x:c>
      <x:c r="O138" s="751" t="n">
        <x:v>0</x:v>
      </x:c>
      <x:c r="P138" s="751" t="n">
        <x:v>0</x:v>
      </x:c>
      <x:c r="Q138" s="751" t="n">
        <x:f>IF(AND(ISNUMBER(D138),ISNUMBER(H138)),1,0)</x:f>
        <x:v>0</x:v>
      </x:c>
      <x:c r="R138" s="751" t="n">
        <x:f>IF(AND(ISNUMBER(G138),ISNUMBER(H138)),1,0)</x:f>
        <x:v>0</x:v>
      </x:c>
      <x:c r="S138" s="752" t="str">
        <x:f>IF(Q138=1,D138*H138,"")</x:f>
      </x:c>
      <x:c r="T138" s="752" t="str">
        <x:f>IF(R138=1,G138*H138,"")</x:f>
      </x:c>
      <x:c r="U138" s="776" t="str">
        <x:v>https://economy.statizoid.com/stat/gni-per-capita-atlas-method-current-us/united-states.json</x:v>
      </x:c>
      <x:c r="V138" s="776" t="str">
        <x:v>https://economy.statizoid.com/stat/gni-per-capita-ppp-constant-2021-international/united-states.json</x:v>
      </x:c>
      <x:c r="W138" s="776"/>
    </x:row>
    <x:row r="139" ht="21" customHeight="1">
      <x:c r="A139" s="751" t="str">
        <x:v>USA</x:v>
      </x:c>
      <x:c r="B139" s="751" t="str">
        <x:v>United States</x:v>
      </x:c>
      <x:c r="C139" s="751" t="n">
        <x:v>2015</x:v>
      </x:c>
      <x:c r="D139" s="753" t="n">
        <x:v>56320</x:v>
      </x:c>
      <x:c r="E139" s="753" t="n">
        <x:v>64828.1</x:v>
      </x:c>
      <x:c r="F139" s="753"/>
      <x:c r="G139" s="753" t="n">
        <x:f>IF(A139="CHN",F139,E139)</x:f>
        <x:v>64828.1</x:v>
      </x:c>
      <x:c r="H139" s="752"/>
      <x:c r="I139" s="751" t="str">
        <x:v>WDI mirror</x:v>
      </x:c>
      <x:c r="J139" s="751" t="str">
        <x:v>A-USA</x:v>
      </x:c>
      <x:c r="K139" s="751" t="str">
        <x:v>P-USA</x:v>
      </x:c>
      <x:c r="L139" s="751"/>
      <x:c r="M139" s="751"/>
      <x:c r="N139" s="751" t="n">
        <x:v>0</x:v>
      </x:c>
      <x:c r="O139" s="751" t="n">
        <x:v>0</x:v>
      </x:c>
      <x:c r="P139" s="751" t="n">
        <x:v>0</x:v>
      </x:c>
      <x:c r="Q139" s="751" t="n">
        <x:f>IF(AND(ISNUMBER(D139),ISNUMBER(H139)),1,0)</x:f>
        <x:v>0</x:v>
      </x:c>
      <x:c r="R139" s="751" t="n">
        <x:f>IF(AND(ISNUMBER(G139),ISNUMBER(H139)),1,0)</x:f>
        <x:v>0</x:v>
      </x:c>
      <x:c r="S139" s="752" t="str">
        <x:f>IF(Q139=1,D139*H139,"")</x:f>
      </x:c>
      <x:c r="T139" s="752" t="str">
        <x:f>IF(R139=1,G139*H139,"")</x:f>
      </x:c>
      <x:c r="U139" s="776" t="str">
        <x:v>https://economy.statizoid.com/stat/gni-per-capita-atlas-method-current-us/united-states.json</x:v>
      </x:c>
      <x:c r="V139" s="776" t="str">
        <x:v>https://economy.statizoid.com/stat/gni-per-capita-ppp-constant-2021-international/united-states.json</x:v>
      </x:c>
      <x:c r="W139" s="776"/>
    </x:row>
    <x:row r="140" ht="21" customHeight="1">
      <x:c r="A140" s="751" t="str">
        <x:v>USA</x:v>
      </x:c>
      <x:c r="B140" s="751" t="str">
        <x:v>United States</x:v>
      </x:c>
      <x:c r="C140" s="751" t="n">
        <x:v>2016</x:v>
      </x:c>
      <x:c r="D140" s="753" t="n">
        <x:v>56830</x:v>
      </x:c>
      <x:c r="E140" s="753" t="n">
        <x:v>65187.6</x:v>
      </x:c>
      <x:c r="F140" s="753"/>
      <x:c r="G140" s="753" t="n">
        <x:f>IF(A140="CHN",F140,E140)</x:f>
        <x:v>65187.6</x:v>
      </x:c>
      <x:c r="H140" s="752"/>
      <x:c r="I140" s="751" t="str">
        <x:v>WDI mirror</x:v>
      </x:c>
      <x:c r="J140" s="751" t="str">
        <x:v>A-USA</x:v>
      </x:c>
      <x:c r="K140" s="751" t="str">
        <x:v>P-USA</x:v>
      </x:c>
      <x:c r="L140" s="751"/>
      <x:c r="M140" s="751"/>
      <x:c r="N140" s="751" t="n">
        <x:v>0</x:v>
      </x:c>
      <x:c r="O140" s="751" t="n">
        <x:v>0</x:v>
      </x:c>
      <x:c r="P140" s="751" t="n">
        <x:v>0</x:v>
      </x:c>
      <x:c r="Q140" s="751" t="n">
        <x:f>IF(AND(ISNUMBER(D140),ISNUMBER(H140)),1,0)</x:f>
        <x:v>0</x:v>
      </x:c>
      <x:c r="R140" s="751" t="n">
        <x:f>IF(AND(ISNUMBER(G140),ISNUMBER(H140)),1,0)</x:f>
        <x:v>0</x:v>
      </x:c>
      <x:c r="S140" s="752" t="str">
        <x:f>IF(Q140=1,D140*H140,"")</x:f>
      </x:c>
      <x:c r="T140" s="752" t="str">
        <x:f>IF(R140=1,G140*H140,"")</x:f>
      </x:c>
      <x:c r="U140" s="776" t="str">
        <x:v>https://economy.statizoid.com/stat/gni-per-capita-atlas-method-current-us/united-states.json</x:v>
      </x:c>
      <x:c r="V140" s="776" t="str">
        <x:v>https://economy.statizoid.com/stat/gni-per-capita-ppp-constant-2021-international/united-states.json</x:v>
      </x:c>
      <x:c r="W140" s="776"/>
    </x:row>
    <x:row r="141" ht="21" customHeight="1">
      <x:c r="A141" s="751" t="str">
        <x:v>USA</x:v>
      </x:c>
      <x:c r="B141" s="751" t="str">
        <x:v>United States</x:v>
      </x:c>
      <x:c r="C141" s="751" t="n">
        <x:v>2017</x:v>
      </x:c>
      <x:c r="D141" s="753" t="n">
        <x:v>58860</x:v>
      </x:c>
      <x:c r="E141" s="753" t="n">
        <x:v>66481.5</x:v>
      </x:c>
      <x:c r="F141" s="753"/>
      <x:c r="G141" s="753" t="n">
        <x:f>IF(A141="CHN",F141,E141)</x:f>
        <x:v>66481.5</x:v>
      </x:c>
      <x:c r="H141" s="752"/>
      <x:c r="I141" s="751" t="str">
        <x:v>WDI mirror</x:v>
      </x:c>
      <x:c r="J141" s="751" t="str">
        <x:v>A-USA</x:v>
      </x:c>
      <x:c r="K141" s="751" t="str">
        <x:v>P-USA</x:v>
      </x:c>
      <x:c r="L141" s="751"/>
      <x:c r="M141" s="751"/>
      <x:c r="N141" s="751" t="n">
        <x:v>0</x:v>
      </x:c>
      <x:c r="O141" s="751" t="n">
        <x:v>0</x:v>
      </x:c>
      <x:c r="P141" s="751" t="n">
        <x:v>0</x:v>
      </x:c>
      <x:c r="Q141" s="751" t="n">
        <x:f>IF(AND(ISNUMBER(D141),ISNUMBER(H141)),1,0)</x:f>
        <x:v>0</x:v>
      </x:c>
      <x:c r="R141" s="751" t="n">
        <x:f>IF(AND(ISNUMBER(G141),ISNUMBER(H141)),1,0)</x:f>
        <x:v>0</x:v>
      </x:c>
      <x:c r="S141" s="752" t="str">
        <x:f>IF(Q141=1,D141*H141,"")</x:f>
      </x:c>
      <x:c r="T141" s="752" t="str">
        <x:f>IF(R141=1,G141*H141,"")</x:f>
      </x:c>
      <x:c r="U141" s="776" t="str">
        <x:v>https://economy.statizoid.com/stat/gni-per-capita-atlas-method-current-us/united-states.json</x:v>
      </x:c>
      <x:c r="V141" s="776" t="str">
        <x:v>https://economy.statizoid.com/stat/gni-per-capita-ppp-constant-2021-international/united-states.json</x:v>
      </x:c>
      <x:c r="W141" s="776"/>
    </x:row>
    <x:row r="142" ht="21" customHeight="1">
      <x:c r="A142" s="751" t="str">
        <x:v>USA</x:v>
      </x:c>
      <x:c r="B142" s="751" t="str">
        <x:v>United States</x:v>
      </x:c>
      <x:c r="C142" s="751" t="n">
        <x:v>2018</x:v>
      </x:c>
      <x:c r="D142" s="753" t="n">
        <x:v>63040</x:v>
      </x:c>
      <x:c r="E142" s="753" t="n">
        <x:v>68066.4</x:v>
      </x:c>
      <x:c r="F142" s="753"/>
      <x:c r="G142" s="753" t="n">
        <x:f>IF(A142="CHN",F142,E142)</x:f>
        <x:v>68066.4</x:v>
      </x:c>
      <x:c r="H142" s="752"/>
      <x:c r="I142" s="751" t="str">
        <x:v>WDI mirror</x:v>
      </x:c>
      <x:c r="J142" s="751" t="str">
        <x:v>A-USA</x:v>
      </x:c>
      <x:c r="K142" s="751" t="str">
        <x:v>P-USA</x:v>
      </x:c>
      <x:c r="L142" s="751"/>
      <x:c r="M142" s="751"/>
      <x:c r="N142" s="751" t="n">
        <x:v>0</x:v>
      </x:c>
      <x:c r="O142" s="751" t="n">
        <x:v>0</x:v>
      </x:c>
      <x:c r="P142" s="751" t="n">
        <x:v>0</x:v>
      </x:c>
      <x:c r="Q142" s="751" t="n">
        <x:f>IF(AND(ISNUMBER(D142),ISNUMBER(H142)),1,0)</x:f>
        <x:v>0</x:v>
      </x:c>
      <x:c r="R142" s="751" t="n">
        <x:f>IF(AND(ISNUMBER(G142),ISNUMBER(H142)),1,0)</x:f>
        <x:v>0</x:v>
      </x:c>
      <x:c r="S142" s="752" t="str">
        <x:f>IF(Q142=1,D142*H142,"")</x:f>
      </x:c>
      <x:c r="T142" s="752" t="str">
        <x:f>IF(R142=1,G142*H142,"")</x:f>
      </x:c>
      <x:c r="U142" s="776" t="str">
        <x:v>https://economy.statizoid.com/stat/gni-per-capita-atlas-method-current-us/united-states.json</x:v>
      </x:c>
      <x:c r="V142" s="776" t="str">
        <x:v>https://economy.statizoid.com/stat/gni-per-capita-ppp-constant-2021-international/united-states.json</x:v>
      </x:c>
      <x:c r="W142" s="776"/>
    </x:row>
    <x:row r="143" ht="21" customHeight="1">
      <x:c r="A143" s="751" t="str">
        <x:v>USA</x:v>
      </x:c>
      <x:c r="B143" s="751" t="str">
        <x:v>United States</x:v>
      </x:c>
      <x:c r="C143" s="751" t="n">
        <x:v>2019</x:v>
      </x:c>
      <x:c r="D143" s="753" t="n">
        <x:v>65840</x:v>
      </x:c>
      <x:c r="E143" s="753" t="n">
        <x:v>69584.2</x:v>
      </x:c>
      <x:c r="F143" s="753"/>
      <x:c r="G143" s="753" t="n">
        <x:f>IF(A143="CHN",F143,E143)</x:f>
        <x:v>69584.2</x:v>
      </x:c>
      <x:c r="H143" s="752"/>
      <x:c r="I143" s="751" t="str">
        <x:v>WDI mirror</x:v>
      </x:c>
      <x:c r="J143" s="751" t="str">
        <x:v>A-USA</x:v>
      </x:c>
      <x:c r="K143" s="751" t="str">
        <x:v>P-USA</x:v>
      </x:c>
      <x:c r="L143" s="751"/>
      <x:c r="M143" s="751"/>
      <x:c r="N143" s="751" t="n">
        <x:v>0</x:v>
      </x:c>
      <x:c r="O143" s="751" t="n">
        <x:v>0</x:v>
      </x:c>
      <x:c r="P143" s="751" t="n">
        <x:v>0</x:v>
      </x:c>
      <x:c r="Q143" s="751" t="n">
        <x:f>IF(AND(ISNUMBER(D143),ISNUMBER(H143)),1,0)</x:f>
        <x:v>0</x:v>
      </x:c>
      <x:c r="R143" s="751" t="n">
        <x:f>IF(AND(ISNUMBER(G143),ISNUMBER(H143)),1,0)</x:f>
        <x:v>0</x:v>
      </x:c>
      <x:c r="S143" s="752" t="str">
        <x:f>IF(Q143=1,D143*H143,"")</x:f>
      </x:c>
      <x:c r="T143" s="752" t="str">
        <x:f>IF(R143=1,G143*H143,"")</x:f>
      </x:c>
      <x:c r="U143" s="776" t="str">
        <x:v>https://economy.statizoid.com/stat/gni-per-capita-atlas-method-current-us/united-states.json</x:v>
      </x:c>
      <x:c r="V143" s="776" t="str">
        <x:v>https://economy.statizoid.com/stat/gni-per-capita-ppp-constant-2021-international/united-states.json</x:v>
      </x:c>
      <x:c r="W143" s="776"/>
    </x:row>
    <x:row r="144" ht="21" customHeight="1">
      <x:c r="A144" s="751" t="str">
        <x:v>USA</x:v>
      </x:c>
      <x:c r="B144" s="751" t="str">
        <x:v>United States</x:v>
      </x:c>
      <x:c r="C144" s="751" t="n">
        <x:v>2020</x:v>
      </x:c>
      <x:c r="D144" s="753" t="n">
        <x:v>64630</x:v>
      </x:c>
      <x:c r="E144" s="753" t="n">
        <x:v>67477.4</x:v>
      </x:c>
      <x:c r="F144" s="753"/>
      <x:c r="G144" s="753" t="n">
        <x:f>IF(A144="CHN",F144,E144)</x:f>
        <x:v>67477.4</x:v>
      </x:c>
      <x:c r="H144" s="752"/>
      <x:c r="I144" s="751" t="str">
        <x:v>WDI mirror</x:v>
      </x:c>
      <x:c r="J144" s="751" t="str">
        <x:v>A-USA</x:v>
      </x:c>
      <x:c r="K144" s="751" t="str">
        <x:v>P-USA</x:v>
      </x:c>
      <x:c r="L144" s="751"/>
      <x:c r="M144" s="751"/>
      <x:c r="N144" s="751" t="n">
        <x:v>0</x:v>
      </x:c>
      <x:c r="O144" s="751" t="n">
        <x:v>0</x:v>
      </x:c>
      <x:c r="P144" s="751" t="n">
        <x:v>0</x:v>
      </x:c>
      <x:c r="Q144" s="751" t="n">
        <x:f>IF(AND(ISNUMBER(D144),ISNUMBER(H144)),1,0)</x:f>
        <x:v>0</x:v>
      </x:c>
      <x:c r="R144" s="751" t="n">
        <x:f>IF(AND(ISNUMBER(G144),ISNUMBER(H144)),1,0)</x:f>
        <x:v>0</x:v>
      </x:c>
      <x:c r="S144" s="752" t="str">
        <x:f>IF(Q144=1,D144*H144,"")</x:f>
      </x:c>
      <x:c r="T144" s="752" t="str">
        <x:f>IF(R144=1,G144*H144,"")</x:f>
      </x:c>
      <x:c r="U144" s="776" t="str">
        <x:v>https://economy.statizoid.com/stat/gni-per-capita-atlas-method-current-us/united-states.json</x:v>
      </x:c>
      <x:c r="V144" s="776" t="str">
        <x:v>https://economy.statizoid.com/stat/gni-per-capita-ppp-constant-2021-international/united-states.json</x:v>
      </x:c>
      <x:c r="W144" s="776"/>
    </x:row>
    <x:row r="145" ht="21" customHeight="1">
      <x:c r="A145" s="751" t="str">
        <x:v>USA</x:v>
      </x:c>
      <x:c r="B145" s="751" t="str">
        <x:v>United States</x:v>
      </x:c>
      <x:c r="C145" s="751" t="n">
        <x:v>2021</x:v>
      </x:c>
      <x:c r="D145" s="753" t="n">
        <x:v>71510</x:v>
      </x:c>
      <x:c r="E145" s="753" t="n">
        <x:v>71781.5</x:v>
      </x:c>
      <x:c r="F145" s="753"/>
      <x:c r="G145" s="753" t="n">
        <x:f>IF(A145="CHN",F145,E145)</x:f>
        <x:v>71781.5</x:v>
      </x:c>
      <x:c r="H145" s="752"/>
      <x:c r="I145" s="751" t="str">
        <x:v>WDI mirror</x:v>
      </x:c>
      <x:c r="J145" s="751" t="str">
        <x:v>A-USA</x:v>
      </x:c>
      <x:c r="K145" s="751" t="str">
        <x:v>P-USA</x:v>
      </x:c>
      <x:c r="L145" s="751"/>
      <x:c r="M145" s="751"/>
      <x:c r="N145" s="751" t="n">
        <x:v>0</x:v>
      </x:c>
      <x:c r="O145" s="751" t="n">
        <x:v>0</x:v>
      </x:c>
      <x:c r="P145" s="751" t="n">
        <x:v>0</x:v>
      </x:c>
      <x:c r="Q145" s="751" t="n">
        <x:f>IF(AND(ISNUMBER(D145),ISNUMBER(H145)),1,0)</x:f>
        <x:v>0</x:v>
      </x:c>
      <x:c r="R145" s="751" t="n">
        <x:f>IF(AND(ISNUMBER(G145),ISNUMBER(H145)),1,0)</x:f>
        <x:v>0</x:v>
      </x:c>
      <x:c r="S145" s="752" t="str">
        <x:f>IF(Q145=1,D145*H145,"")</x:f>
      </x:c>
      <x:c r="T145" s="752" t="str">
        <x:f>IF(R145=1,G145*H145,"")</x:f>
      </x:c>
      <x:c r="U145" s="776" t="str">
        <x:v>https://economy.statizoid.com/stat/gni-per-capita-atlas-method-current-us/united-states.json</x:v>
      </x:c>
      <x:c r="V145" s="776" t="str">
        <x:v>https://economy.statizoid.com/stat/gni-per-capita-ppp-constant-2021-international/united-states.json</x:v>
      </x:c>
      <x:c r="W145" s="776"/>
    </x:row>
    <x:row r="146" ht="21" customHeight="1">
      <x:c r="A146" s="751" t="str">
        <x:v>USA</x:v>
      </x:c>
      <x:c r="B146" s="751" t="str">
        <x:v>United States</x:v>
      </x:c>
      <x:c r="C146" s="751" t="n">
        <x:v>2022</x:v>
      </x:c>
      <x:c r="D146" s="753" t="n">
        <x:v>77230</x:v>
      </x:c>
      <x:c r="E146" s="753" t="n">
        <x:v>73445.2</x:v>
      </x:c>
      <x:c r="F146" s="753"/>
      <x:c r="G146" s="753" t="n">
        <x:f>IF(A146="CHN",F146,E146)</x:f>
        <x:v>73445.2</x:v>
      </x:c>
      <x:c r="H146" s="752"/>
      <x:c r="I146" s="751" t="str">
        <x:v>WDI mirror</x:v>
      </x:c>
      <x:c r="J146" s="751" t="str">
        <x:v>A-USA</x:v>
      </x:c>
      <x:c r="K146" s="751" t="str">
        <x:v>P-USA</x:v>
      </x:c>
      <x:c r="L146" s="751"/>
      <x:c r="M146" s="751"/>
      <x:c r="N146" s="751" t="n">
        <x:v>0</x:v>
      </x:c>
      <x:c r="O146" s="751" t="n">
        <x:v>0</x:v>
      </x:c>
      <x:c r="P146" s="751" t="n">
        <x:v>0</x:v>
      </x:c>
      <x:c r="Q146" s="751" t="n">
        <x:f>IF(AND(ISNUMBER(D146),ISNUMBER(H146)),1,0)</x:f>
        <x:v>0</x:v>
      </x:c>
      <x:c r="R146" s="751" t="n">
        <x:f>IF(AND(ISNUMBER(G146),ISNUMBER(H146)),1,0)</x:f>
        <x:v>0</x:v>
      </x:c>
      <x:c r="S146" s="752" t="str">
        <x:f>IF(Q146=1,D146*H146,"")</x:f>
      </x:c>
      <x:c r="T146" s="752" t="str">
        <x:f>IF(R146=1,G146*H146,"")</x:f>
      </x:c>
      <x:c r="U146" s="776" t="str">
        <x:v>https://economy.statizoid.com/stat/gni-per-capita-atlas-method-current-us/united-states.json</x:v>
      </x:c>
      <x:c r="V146" s="776" t="str">
        <x:v>https://economy.statizoid.com/stat/gni-per-capita-ppp-constant-2021-international/united-states.json</x:v>
      </x:c>
      <x:c r="W146" s="776"/>
    </x:row>
    <x:row r="147" ht="21" customHeight="1">
      <x:c r="A147" s="751" t="str">
        <x:v>USA</x:v>
      </x:c>
      <x:c r="B147" s="751" t="str">
        <x:v>United States</x:v>
      </x:c>
      <x:c r="C147" s="751" t="n">
        <x:v>2023</x:v>
      </x:c>
      <x:c r="D147" s="753" t="n">
        <x:v>79950</x:v>
      </x:c>
      <x:c r="E147" s="753" t="n">
        <x:v>74073</x:v>
      </x:c>
      <x:c r="F147" s="753"/>
      <x:c r="G147" s="753" t="n">
        <x:f>IF(A147="CHN",F147,E147)</x:f>
        <x:v>74073</x:v>
      </x:c>
      <x:c r="H147" s="752"/>
      <x:c r="I147" s="751" t="str">
        <x:v>WDI mirror</x:v>
      </x:c>
      <x:c r="J147" s="751" t="str">
        <x:v>A-USA</x:v>
      </x:c>
      <x:c r="K147" s="751" t="str">
        <x:v>P-USA</x:v>
      </x:c>
      <x:c r="L147" s="751"/>
      <x:c r="M147" s="751"/>
      <x:c r="N147" s="751" t="n">
        <x:v>0</x:v>
      </x:c>
      <x:c r="O147" s="751" t="n">
        <x:v>0</x:v>
      </x:c>
      <x:c r="P147" s="751" t="n">
        <x:v>0</x:v>
      </x:c>
      <x:c r="Q147" s="751" t="n">
        <x:f>IF(AND(ISNUMBER(D147),ISNUMBER(H147)),1,0)</x:f>
        <x:v>0</x:v>
      </x:c>
      <x:c r="R147" s="751" t="n">
        <x:f>IF(AND(ISNUMBER(G147),ISNUMBER(H147)),1,0)</x:f>
        <x:v>0</x:v>
      </x:c>
      <x:c r="S147" s="752" t="str">
        <x:f>IF(Q147=1,D147*H147,"")</x:f>
      </x:c>
      <x:c r="T147" s="752" t="str">
        <x:f>IF(R147=1,G147*H147,"")</x:f>
      </x:c>
      <x:c r="U147" s="776" t="str">
        <x:v>https://economy.statizoid.com/stat/gni-per-capita-atlas-method-current-us/united-states.json</x:v>
      </x:c>
      <x:c r="V147" s="776" t="str">
        <x:v>https://economy.statizoid.com/stat/gni-per-capita-ppp-constant-2021-international/united-states.json</x:v>
      </x:c>
      <x:c r="W147" s="776"/>
    </x:row>
    <x:row r="148" ht="21" customHeight="1">
      <x:c r="A148" s="750" t="str">
        <x:v>EUU</x:v>
      </x:c>
      <x:c r="B148" s="750" t="str">
        <x:v>European Union</x:v>
      </x:c>
      <x:c r="C148" s="750" t="n">
        <x:v>2013</x:v>
      </x:c>
      <x:c r="D148" s="756" t="n">
        <x:v>35047.8</x:v>
      </x:c>
      <x:c r="E148" s="756" t="n">
        <x:v>45209.7</x:v>
      </x:c>
      <x:c r="F148" s="756"/>
      <x:c r="G148" s="756" t="n">
        <x:f>IF(A148="CHN",F148,E148)</x:f>
        <x:v>45209.7</x:v>
      </x:c>
      <x:c r="H148" s="755"/>
      <x:c r="I148" s="750" t="str">
        <x:v>WDI mirror</x:v>
      </x:c>
      <x:c r="J148" s="750" t="str">
        <x:v>A-EUU</x:v>
      </x:c>
      <x:c r="K148" s="750" t="str">
        <x:v>P-EUU</x:v>
      </x:c>
      <x:c r="L148" s="750"/>
      <x:c r="M148" s="750"/>
      <x:c r="N148" s="750" t="n">
        <x:v>0</x:v>
      </x:c>
      <x:c r="O148" s="750" t="n">
        <x:v>0</x:v>
      </x:c>
      <x:c r="P148" s="750" t="n">
        <x:v>0</x:v>
      </x:c>
      <x:c r="Q148" s="750" t="n">
        <x:f>IF(AND(ISNUMBER(D148),ISNUMBER(H148)),1,0)</x:f>
        <x:v>0</x:v>
      </x:c>
      <x:c r="R148" s="750" t="n">
        <x:f>IF(AND(ISNUMBER(G148),ISNUMBER(H148)),1,0)</x:f>
        <x:v>0</x:v>
      </x:c>
      <x:c r="S148" s="755" t="str">
        <x:f>IF(Q148=1,D148*H148,"")</x:f>
      </x:c>
      <x:c r="T148" s="755" t="str">
        <x:f>IF(R148=1,G148*H148,"")</x:f>
      </x:c>
      <x:c r="U148" s="776" t="str">
        <x:v>https://economy.statizoid.com/stat/gni-per-capita-atlas-method-current-us/european-union.json</x:v>
      </x:c>
      <x:c r="V148" s="776" t="str">
        <x:v>https://economy.statizoid.com/stat/gni-per-capita-ppp-constant-2021-international/european-union.json</x:v>
      </x:c>
      <x:c r="W148" s="776"/>
    </x:row>
    <x:row r="149" ht="21" customHeight="1">
      <x:c r="A149" s="750" t="str">
        <x:v>EUU</x:v>
      </x:c>
      <x:c r="B149" s="750" t="str">
        <x:v>European Union</x:v>
      </x:c>
      <x:c r="C149" s="750" t="n">
        <x:v>2014</x:v>
      </x:c>
      <x:c r="D149" s="756" t="n">
        <x:v>35110.2</x:v>
      </x:c>
      <x:c r="E149" s="756" t="n">
        <x:v>46055.8</x:v>
      </x:c>
      <x:c r="F149" s="756"/>
      <x:c r="G149" s="756" t="n">
        <x:f>IF(A149="CHN",F149,E149)</x:f>
        <x:v>46055.8</x:v>
      </x:c>
      <x:c r="H149" s="755"/>
      <x:c r="I149" s="750" t="str">
        <x:v>WDI mirror</x:v>
      </x:c>
      <x:c r="J149" s="750" t="str">
        <x:v>A-EUU</x:v>
      </x:c>
      <x:c r="K149" s="750" t="str">
        <x:v>P-EUU</x:v>
      </x:c>
      <x:c r="L149" s="750"/>
      <x:c r="M149" s="750"/>
      <x:c r="N149" s="750" t="n">
        <x:v>0</x:v>
      </x:c>
      <x:c r="O149" s="750" t="n">
        <x:v>0</x:v>
      </x:c>
      <x:c r="P149" s="750" t="n">
        <x:v>0</x:v>
      </x:c>
      <x:c r="Q149" s="750" t="n">
        <x:f>IF(AND(ISNUMBER(D149),ISNUMBER(H149)),1,0)</x:f>
        <x:v>0</x:v>
      </x:c>
      <x:c r="R149" s="750" t="n">
        <x:f>IF(AND(ISNUMBER(G149),ISNUMBER(H149)),1,0)</x:f>
        <x:v>0</x:v>
      </x:c>
      <x:c r="S149" s="755" t="str">
        <x:f>IF(Q149=1,D149*H149,"")</x:f>
      </x:c>
      <x:c r="T149" s="755" t="str">
        <x:f>IF(R149=1,G149*H149,"")</x:f>
      </x:c>
      <x:c r="U149" s="776" t="str">
        <x:v>https://economy.statizoid.com/stat/gni-per-capita-atlas-method-current-us/european-union.json</x:v>
      </x:c>
      <x:c r="V149" s="776" t="str">
        <x:v>https://economy.statizoid.com/stat/gni-per-capita-ppp-constant-2021-international/european-union.json</x:v>
      </x:c>
      <x:c r="W149" s="776"/>
    </x:row>
    <x:row r="150" ht="21" customHeight="1">
      <x:c r="A150" s="750" t="str">
        <x:v>EUU</x:v>
      </x:c>
      <x:c r="B150" s="750" t="str">
        <x:v>European Union</x:v>
      </x:c>
      <x:c r="C150" s="750" t="n">
        <x:v>2015</x:v>
      </x:c>
      <x:c r="D150" s="756" t="n">
        <x:v>33662.1</x:v>
      </x:c>
      <x:c r="E150" s="756" t="n">
        <x:v>47224.3</x:v>
      </x:c>
      <x:c r="F150" s="756"/>
      <x:c r="G150" s="756" t="n">
        <x:f>IF(A150="CHN",F150,E150)</x:f>
        <x:v>47224.3</x:v>
      </x:c>
      <x:c r="H150" s="755"/>
      <x:c r="I150" s="750" t="str">
        <x:v>WDI mirror</x:v>
      </x:c>
      <x:c r="J150" s="750" t="str">
        <x:v>A-EUU</x:v>
      </x:c>
      <x:c r="K150" s="750" t="str">
        <x:v>P-EUU</x:v>
      </x:c>
      <x:c r="L150" s="750"/>
      <x:c r="M150" s="750"/>
      <x:c r="N150" s="750" t="n">
        <x:v>0</x:v>
      </x:c>
      <x:c r="O150" s="750" t="n">
        <x:v>0</x:v>
      </x:c>
      <x:c r="P150" s="750" t="n">
        <x:v>0</x:v>
      </x:c>
      <x:c r="Q150" s="750" t="n">
        <x:f>IF(AND(ISNUMBER(D150),ISNUMBER(H150)),1,0)</x:f>
        <x:v>0</x:v>
      </x:c>
      <x:c r="R150" s="750" t="n">
        <x:f>IF(AND(ISNUMBER(G150),ISNUMBER(H150)),1,0)</x:f>
        <x:v>0</x:v>
      </x:c>
      <x:c r="S150" s="755" t="str">
        <x:f>IF(Q150=1,D150*H150,"")</x:f>
      </x:c>
      <x:c r="T150" s="755" t="str">
        <x:f>IF(R150=1,G150*H150,"")</x:f>
      </x:c>
      <x:c r="U150" s="776" t="str">
        <x:v>https://economy.statizoid.com/stat/gni-per-capita-atlas-method-current-us/european-union.json</x:v>
      </x:c>
      <x:c r="V150" s="776" t="str">
        <x:v>https://economy.statizoid.com/stat/gni-per-capita-ppp-constant-2021-international/european-union.json</x:v>
      </x:c>
      <x:c r="W150" s="776"/>
    </x:row>
    <x:row r="151" ht="21" customHeight="1">
      <x:c r="A151" s="750" t="str">
        <x:v>EUU</x:v>
      </x:c>
      <x:c r="B151" s="750" t="str">
        <x:v>European Union</x:v>
      </x:c>
      <x:c r="C151" s="750" t="n">
        <x:v>2016</x:v>
      </x:c>
      <x:c r="D151" s="756" t="n">
        <x:v>32463.9</x:v>
      </x:c>
      <x:c r="E151" s="756" t="n">
        <x:v>48432.4</x:v>
      </x:c>
      <x:c r="F151" s="756"/>
      <x:c r="G151" s="756" t="n">
        <x:f>IF(A151="CHN",F151,E151)</x:f>
        <x:v>48432.4</x:v>
      </x:c>
      <x:c r="H151" s="755"/>
      <x:c r="I151" s="750" t="str">
        <x:v>WDI mirror</x:v>
      </x:c>
      <x:c r="J151" s="750" t="str">
        <x:v>A-EUU</x:v>
      </x:c>
      <x:c r="K151" s="750" t="str">
        <x:v>P-EUU</x:v>
      </x:c>
      <x:c r="L151" s="750"/>
      <x:c r="M151" s="750"/>
      <x:c r="N151" s="750" t="n">
        <x:v>0</x:v>
      </x:c>
      <x:c r="O151" s="750" t="n">
        <x:v>0</x:v>
      </x:c>
      <x:c r="P151" s="750" t="n">
        <x:v>0</x:v>
      </x:c>
      <x:c r="Q151" s="750" t="n">
        <x:f>IF(AND(ISNUMBER(D151),ISNUMBER(H151)),1,0)</x:f>
        <x:v>0</x:v>
      </x:c>
      <x:c r="R151" s="750" t="n">
        <x:f>IF(AND(ISNUMBER(G151),ISNUMBER(H151)),1,0)</x:f>
        <x:v>0</x:v>
      </x:c>
      <x:c r="S151" s="755" t="str">
        <x:f>IF(Q151=1,D151*H151,"")</x:f>
      </x:c>
      <x:c r="T151" s="755" t="str">
        <x:f>IF(R151=1,G151*H151,"")</x:f>
      </x:c>
      <x:c r="U151" s="776" t="str">
        <x:v>https://economy.statizoid.com/stat/gni-per-capita-atlas-method-current-us/european-union.json</x:v>
      </x:c>
      <x:c r="V151" s="776" t="str">
        <x:v>https://economy.statizoid.com/stat/gni-per-capita-ppp-constant-2021-international/european-union.json</x:v>
      </x:c>
      <x:c r="W151" s="776"/>
    </x:row>
    <x:row r="152" ht="21" customHeight="1">
      <x:c r="A152" s="750" t="str">
        <x:v>EUU</x:v>
      </x:c>
      <x:c r="B152" s="750" t="str">
        <x:v>European Union</x:v>
      </x:c>
      <x:c r="C152" s="750" t="n">
        <x:v>2017</x:v>
      </x:c>
      <x:c r="D152" s="756" t="n">
        <x:v>32077.4</x:v>
      </x:c>
      <x:c r="E152" s="756" t="n">
        <x:v>49631.1</x:v>
      </x:c>
      <x:c r="F152" s="756"/>
      <x:c r="G152" s="756" t="n">
        <x:f>IF(A152="CHN",F152,E152)</x:f>
        <x:v>49631.1</x:v>
      </x:c>
      <x:c r="H152" s="755"/>
      <x:c r="I152" s="750" t="str">
        <x:v>WDI mirror</x:v>
      </x:c>
      <x:c r="J152" s="750" t="str">
        <x:v>A-EUU</x:v>
      </x:c>
      <x:c r="K152" s="750" t="str">
        <x:v>P-EUU</x:v>
      </x:c>
      <x:c r="L152" s="750"/>
      <x:c r="M152" s="750"/>
      <x:c r="N152" s="750" t="n">
        <x:v>0</x:v>
      </x:c>
      <x:c r="O152" s="750" t="n">
        <x:v>0</x:v>
      </x:c>
      <x:c r="P152" s="750" t="n">
        <x:v>0</x:v>
      </x:c>
      <x:c r="Q152" s="750" t="n">
        <x:f>IF(AND(ISNUMBER(D152),ISNUMBER(H152)),1,0)</x:f>
        <x:v>0</x:v>
      </x:c>
      <x:c r="R152" s="750" t="n">
        <x:f>IF(AND(ISNUMBER(G152),ISNUMBER(H152)),1,0)</x:f>
        <x:v>0</x:v>
      </x:c>
      <x:c r="S152" s="755" t="str">
        <x:f>IF(Q152=1,D152*H152,"")</x:f>
      </x:c>
      <x:c r="T152" s="755" t="str">
        <x:f>IF(R152=1,G152*H152,"")</x:f>
      </x:c>
      <x:c r="U152" s="776" t="str">
        <x:v>https://economy.statizoid.com/stat/gni-per-capita-atlas-method-current-us/european-union.json</x:v>
      </x:c>
      <x:c r="V152" s="776" t="str">
        <x:v>https://economy.statizoid.com/stat/gni-per-capita-ppp-constant-2021-international/european-union.json</x:v>
      </x:c>
      <x:c r="W152" s="776"/>
    </x:row>
    <x:row r="153" ht="21" customHeight="1">
      <x:c r="A153" s="750" t="str">
        <x:v>EUU</x:v>
      </x:c>
      <x:c r="B153" s="750" t="str">
        <x:v>European Union</x:v>
      </x:c>
      <x:c r="C153" s="750" t="n">
        <x:v>2018</x:v>
      </x:c>
      <x:c r="D153" s="756" t="n">
        <x:v>34894.9</x:v>
      </x:c>
      <x:c r="E153" s="756" t="n">
        <x:v>50736.7</x:v>
      </x:c>
      <x:c r="F153" s="756"/>
      <x:c r="G153" s="756" t="n">
        <x:f>IF(A153="CHN",F153,E153)</x:f>
        <x:v>50736.7</x:v>
      </x:c>
      <x:c r="H153" s="755"/>
      <x:c r="I153" s="750" t="str">
        <x:v>WDI mirror</x:v>
      </x:c>
      <x:c r="J153" s="750" t="str">
        <x:v>A-EUU</x:v>
      </x:c>
      <x:c r="K153" s="750" t="str">
        <x:v>P-EUU</x:v>
      </x:c>
      <x:c r="L153" s="750"/>
      <x:c r="M153" s="750"/>
      <x:c r="N153" s="750" t="n">
        <x:v>0</x:v>
      </x:c>
      <x:c r="O153" s="750" t="n">
        <x:v>0</x:v>
      </x:c>
      <x:c r="P153" s="750" t="n">
        <x:v>0</x:v>
      </x:c>
      <x:c r="Q153" s="750" t="n">
        <x:f>IF(AND(ISNUMBER(D153),ISNUMBER(H153)),1,0)</x:f>
        <x:v>0</x:v>
      </x:c>
      <x:c r="R153" s="750" t="n">
        <x:f>IF(AND(ISNUMBER(G153),ISNUMBER(H153)),1,0)</x:f>
        <x:v>0</x:v>
      </x:c>
      <x:c r="S153" s="755" t="str">
        <x:f>IF(Q153=1,D153*H153,"")</x:f>
      </x:c>
      <x:c r="T153" s="755" t="str">
        <x:f>IF(R153=1,G153*H153,"")</x:f>
      </x:c>
      <x:c r="U153" s="776" t="str">
        <x:v>https://economy.statizoid.com/stat/gni-per-capita-atlas-method-current-us/european-union.json</x:v>
      </x:c>
      <x:c r="V153" s="776" t="str">
        <x:v>https://economy.statizoid.com/stat/gni-per-capita-ppp-constant-2021-international/european-union.json</x:v>
      </x:c>
      <x:c r="W153" s="776"/>
    </x:row>
    <x:row r="154" ht="21" customHeight="1">
      <x:c r="A154" s="750" t="str">
        <x:v>EUU</x:v>
      </x:c>
      <x:c r="B154" s="750" t="str">
        <x:v>European Union</x:v>
      </x:c>
      <x:c r="C154" s="750" t="n">
        <x:v>2019</x:v>
      </x:c>
      <x:c r="D154" s="756" t="n">
        <x:v>36309.8</x:v>
      </x:c>
      <x:c r="E154" s="756" t="n">
        <x:v>51784.7</x:v>
      </x:c>
      <x:c r="F154" s="756"/>
      <x:c r="G154" s="756" t="n">
        <x:f>IF(A154="CHN",F154,E154)</x:f>
        <x:v>51784.7</x:v>
      </x:c>
      <x:c r="H154" s="755"/>
      <x:c r="I154" s="750" t="str">
        <x:v>WDI mirror</x:v>
      </x:c>
      <x:c r="J154" s="750" t="str">
        <x:v>A-EUU</x:v>
      </x:c>
      <x:c r="K154" s="750" t="str">
        <x:v>P-EUU</x:v>
      </x:c>
      <x:c r="L154" s="750"/>
      <x:c r="M154" s="750"/>
      <x:c r="N154" s="750" t="n">
        <x:v>0</x:v>
      </x:c>
      <x:c r="O154" s="750" t="n">
        <x:v>0</x:v>
      </x:c>
      <x:c r="P154" s="750" t="n">
        <x:v>0</x:v>
      </x:c>
      <x:c r="Q154" s="750" t="n">
        <x:f>IF(AND(ISNUMBER(D154),ISNUMBER(H154)),1,0)</x:f>
        <x:v>0</x:v>
      </x:c>
      <x:c r="R154" s="750" t="n">
        <x:f>IF(AND(ISNUMBER(G154),ISNUMBER(H154)),1,0)</x:f>
        <x:v>0</x:v>
      </x:c>
      <x:c r="S154" s="755" t="str">
        <x:f>IF(Q154=1,D154*H154,"")</x:f>
      </x:c>
      <x:c r="T154" s="755" t="str">
        <x:f>IF(R154=1,G154*H154,"")</x:f>
      </x:c>
      <x:c r="U154" s="776" t="str">
        <x:v>https://economy.statizoid.com/stat/gni-per-capita-atlas-method-current-us/european-union.json</x:v>
      </x:c>
      <x:c r="V154" s="776" t="str">
        <x:v>https://economy.statizoid.com/stat/gni-per-capita-ppp-constant-2021-international/european-union.json</x:v>
      </x:c>
      <x:c r="W154" s="776"/>
    </x:row>
    <x:row r="155" ht="21" customHeight="1">
      <x:c r="A155" s="750" t="str">
        <x:v>EUU</x:v>
      </x:c>
      <x:c r="B155" s="750" t="str">
        <x:v>European Union</x:v>
      </x:c>
      <x:c r="C155" s="750" t="n">
        <x:v>2020</x:v>
      </x:c>
      <x:c r="D155" s="756" t="n">
        <x:v>34671.3</x:v>
      </x:c>
      <x:c r="E155" s="756" t="n">
        <x:v>48992.4</x:v>
      </x:c>
      <x:c r="F155" s="756"/>
      <x:c r="G155" s="756" t="n">
        <x:f>IF(A155="CHN",F155,E155)</x:f>
        <x:v>48992.4</x:v>
      </x:c>
      <x:c r="H155" s="755"/>
      <x:c r="I155" s="750" t="str">
        <x:v>WDI mirror</x:v>
      </x:c>
      <x:c r="J155" s="750" t="str">
        <x:v>A-EUU</x:v>
      </x:c>
      <x:c r="K155" s="750" t="str">
        <x:v>P-EUU</x:v>
      </x:c>
      <x:c r="L155" s="750"/>
      <x:c r="M155" s="750"/>
      <x:c r="N155" s="750" t="n">
        <x:v>0</x:v>
      </x:c>
      <x:c r="O155" s="750" t="n">
        <x:v>0</x:v>
      </x:c>
      <x:c r="P155" s="750" t="n">
        <x:v>0</x:v>
      </x:c>
      <x:c r="Q155" s="750" t="n">
        <x:f>IF(AND(ISNUMBER(D155),ISNUMBER(H155)),1,0)</x:f>
        <x:v>0</x:v>
      </x:c>
      <x:c r="R155" s="750" t="n">
        <x:f>IF(AND(ISNUMBER(G155),ISNUMBER(H155)),1,0)</x:f>
        <x:v>0</x:v>
      </x:c>
      <x:c r="S155" s="755" t="str">
        <x:f>IF(Q155=1,D155*H155,"")</x:f>
      </x:c>
      <x:c r="T155" s="755" t="str">
        <x:f>IF(R155=1,G155*H155,"")</x:f>
      </x:c>
      <x:c r="U155" s="776" t="str">
        <x:v>https://economy.statizoid.com/stat/gni-per-capita-atlas-method-current-us/european-union.json</x:v>
      </x:c>
      <x:c r="V155" s="776" t="str">
        <x:v>https://economy.statizoid.com/stat/gni-per-capita-ppp-constant-2021-international/european-union.json</x:v>
      </x:c>
      <x:c r="W155" s="776"/>
    </x:row>
    <x:row r="156" ht="21" customHeight="1">
      <x:c r="A156" s="750" t="str">
        <x:v>EUU</x:v>
      </x:c>
      <x:c r="B156" s="750" t="str">
        <x:v>European Union</x:v>
      </x:c>
      <x:c r="C156" s="750" t="n">
        <x:v>2021</x:v>
      </x:c>
      <x:c r="D156" s="756" t="n">
        <x:v>38569</x:v>
      </x:c>
      <x:c r="E156" s="756" t="n">
        <x:v>52135</x:v>
      </x:c>
      <x:c r="F156" s="756"/>
      <x:c r="G156" s="756" t="n">
        <x:f>IF(A156="CHN",F156,E156)</x:f>
        <x:v>52135</x:v>
      </x:c>
      <x:c r="H156" s="755"/>
      <x:c r="I156" s="750" t="str">
        <x:v>WDI mirror</x:v>
      </x:c>
      <x:c r="J156" s="750" t="str">
        <x:v>A-EUU</x:v>
      </x:c>
      <x:c r="K156" s="750" t="str">
        <x:v>P-EUU</x:v>
      </x:c>
      <x:c r="L156" s="750"/>
      <x:c r="M156" s="750"/>
      <x:c r="N156" s="750" t="n">
        <x:v>0</x:v>
      </x:c>
      <x:c r="O156" s="750" t="n">
        <x:v>0</x:v>
      </x:c>
      <x:c r="P156" s="750" t="n">
        <x:v>0</x:v>
      </x:c>
      <x:c r="Q156" s="750" t="n">
        <x:f>IF(AND(ISNUMBER(D156),ISNUMBER(H156)),1,0)</x:f>
        <x:v>0</x:v>
      </x:c>
      <x:c r="R156" s="750" t="n">
        <x:f>IF(AND(ISNUMBER(G156),ISNUMBER(H156)),1,0)</x:f>
        <x:v>0</x:v>
      </x:c>
      <x:c r="S156" s="755" t="str">
        <x:f>IF(Q156=1,D156*H156,"")</x:f>
      </x:c>
      <x:c r="T156" s="755" t="str">
        <x:f>IF(R156=1,G156*H156,"")</x:f>
      </x:c>
      <x:c r="U156" s="776" t="str">
        <x:v>https://economy.statizoid.com/stat/gni-per-capita-atlas-method-current-us/european-union.json</x:v>
      </x:c>
      <x:c r="V156" s="776" t="str">
        <x:v>https://economy.statizoid.com/stat/gni-per-capita-ppp-constant-2021-international/european-union.json</x:v>
      </x:c>
      <x:c r="W156" s="776"/>
    </x:row>
    <x:row r="157" ht="21" customHeight="1">
      <x:c r="A157" s="750" t="str">
        <x:v>EUU</x:v>
      </x:c>
      <x:c r="B157" s="750" t="str">
        <x:v>European Union</x:v>
      </x:c>
      <x:c r="C157" s="750" t="n">
        <x:v>2022</x:v>
      </x:c>
      <x:c r="D157" s="756" t="n">
        <x:v>40627.2</x:v>
      </x:c>
      <x:c r="E157" s="756" t="n">
        <x:v>52721.4</x:v>
      </x:c>
      <x:c r="F157" s="756"/>
      <x:c r="G157" s="756" t="n">
        <x:f>IF(A157="CHN",F157,E157)</x:f>
        <x:v>52721.4</x:v>
      </x:c>
      <x:c r="H157" s="755"/>
      <x:c r="I157" s="750" t="str">
        <x:v>WDI mirror</x:v>
      </x:c>
      <x:c r="J157" s="750" t="str">
        <x:v>A-EUU</x:v>
      </x:c>
      <x:c r="K157" s="750" t="str">
        <x:v>P-EUU</x:v>
      </x:c>
      <x:c r="L157" s="750"/>
      <x:c r="M157" s="750"/>
      <x:c r="N157" s="750" t="n">
        <x:v>0</x:v>
      </x:c>
      <x:c r="O157" s="750" t="n">
        <x:v>0</x:v>
      </x:c>
      <x:c r="P157" s="750" t="n">
        <x:v>0</x:v>
      </x:c>
      <x:c r="Q157" s="750" t="n">
        <x:f>IF(AND(ISNUMBER(D157),ISNUMBER(H157)),1,0)</x:f>
        <x:v>0</x:v>
      </x:c>
      <x:c r="R157" s="750" t="n">
        <x:f>IF(AND(ISNUMBER(G157),ISNUMBER(H157)),1,0)</x:f>
        <x:v>0</x:v>
      </x:c>
      <x:c r="S157" s="755" t="str">
        <x:f>IF(Q157=1,D157*H157,"")</x:f>
      </x:c>
      <x:c r="T157" s="755" t="str">
        <x:f>IF(R157=1,G157*H157,"")</x:f>
      </x:c>
      <x:c r="U157" s="776" t="str">
        <x:v>https://economy.statizoid.com/stat/gni-per-capita-atlas-method-current-us/european-union.json</x:v>
      </x:c>
      <x:c r="V157" s="776" t="str">
        <x:v>https://economy.statizoid.com/stat/gni-per-capita-ppp-constant-2021-international/european-union.json</x:v>
      </x:c>
      <x:c r="W157" s="776"/>
    </x:row>
    <x:row r="158" ht="21" customHeight="1">
      <x:c r="A158" s="750" t="str">
        <x:v>EUU</x:v>
      </x:c>
      <x:c r="B158" s="750" t="str">
        <x:v>European Union</x:v>
      </x:c>
      <x:c r="C158" s="750" t="n">
        <x:v>2023</x:v>
      </x:c>
      <x:c r="D158" s="756" t="n">
        <x:v>40919</x:v>
      </x:c>
      <x:c r="E158" s="756" t="n">
        <x:v>53430.4</x:v>
      </x:c>
      <x:c r="F158" s="756"/>
      <x:c r="G158" s="756" t="n">
        <x:f>IF(A158="CHN",F158,E158)</x:f>
        <x:v>53430.4</x:v>
      </x:c>
      <x:c r="H158" s="755"/>
      <x:c r="I158" s="750" t="str">
        <x:v>WDI mirror</x:v>
      </x:c>
      <x:c r="J158" s="750" t="str">
        <x:v>A-EUU</x:v>
      </x:c>
      <x:c r="K158" s="750" t="str">
        <x:v>P-EUU</x:v>
      </x:c>
      <x:c r="L158" s="750"/>
      <x:c r="M158" s="750"/>
      <x:c r="N158" s="750" t="n">
        <x:v>0</x:v>
      </x:c>
      <x:c r="O158" s="750" t="n">
        <x:v>0</x:v>
      </x:c>
      <x:c r="P158" s="750" t="n">
        <x:v>0</x:v>
      </x:c>
      <x:c r="Q158" s="750" t="n">
        <x:f>IF(AND(ISNUMBER(D158),ISNUMBER(H158)),1,0)</x:f>
        <x:v>0</x:v>
      </x:c>
      <x:c r="R158" s="750" t="n">
        <x:f>IF(AND(ISNUMBER(G158),ISNUMBER(H158)),1,0)</x:f>
        <x:v>0</x:v>
      </x:c>
      <x:c r="S158" s="755" t="str">
        <x:f>IF(Q158=1,D158*H158,"")</x:f>
      </x:c>
      <x:c r="T158" s="755" t="str">
        <x:f>IF(R158=1,G158*H158,"")</x:f>
      </x:c>
      <x:c r="U158" s="776" t="str">
        <x:v>https://economy.statizoid.com/stat/gni-per-capita-atlas-method-current-us/european-union.json</x:v>
      </x:c>
      <x:c r="V158" s="776" t="str">
        <x:v>https://economy.statizoid.com/stat/gni-per-capita-ppp-constant-2021-international/european-union.json</x:v>
      </x:c>
      <x:c r="W158" s="776"/>
    </x:row>
  </x:sheetData>
  <x:mergeCells>
    <x:mergeCell ref="A1:W1"/>
    <x:mergeCell ref="A2:W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5" hidden="0" customWidth="1"/>
    <x:col min="3" max="3" width="32" hidden="0" customWidth="1"/>
    <x:col min="4" max="4" width="30" hidden="0" customWidth="1"/>
    <x:col min="5" max="5" width="64" hidden="0" customWidth="1"/>
    <x:col min="6" max="6" width="64" hidden="0" customWidth="1"/>
    <x:col min="7" max="7" width="14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32" customHeight="1">
      <x:c r="A1" s="764" t="str">
        <x:v>Sources | full URLs and observation provenance</x:v>
      </x:c>
      <x:c r="B1" s="764"/>
      <x:c r="C1" s="764"/>
      <x:c r="D1" s="764"/>
      <x:c r="E1" s="764"/>
      <x:c r="F1" s="764"/>
      <x:c r="G1" s="765"/>
      <x:c r="H1" s="4"/>
      <x:c r="I1" s="4"/>
      <x:c r="J1" s="4"/>
      <x:c r="K1" s="4"/>
      <x:c r="L1" s="4"/>
      <x:c r="M1" s="4"/>
    </x:row>
    <x:row r="2" ht="31" customHeight="1">
      <x:c r="A2" s="695" t="str">
        <x:v>Definitions and primary download locators are distinguished from the secondary sources actually used for numerical inputs.</x:v>
      </x:c>
      <x:c r="B2" s="695"/>
      <x:c r="C2" s="695"/>
      <x:c r="D2" s="695"/>
      <x:c r="E2" s="695"/>
      <x:c r="F2" s="695"/>
      <x:c r="G2" s="695"/>
      <x:c r="H2" s="4"/>
      <x:c r="I2" s="4"/>
      <x:c r="J2" s="4"/>
      <x:c r="K2" s="4"/>
      <x:c r="L2" s="4"/>
      <x:c r="M2" s="4"/>
    </x:row>
    <x:row r="3" ht="21" customHeight="1">
      <x:c r="A3" s="758"/>
      <x:c r="B3" s="758"/>
      <x:c r="C3" s="758"/>
      <x:c r="D3" s="758"/>
      <x:c r="E3" s="758"/>
      <x:c r="F3" s="758"/>
      <x:c r="G3" s="750"/>
      <x:c r="H3" s="4"/>
      <x:c r="I3" s="4"/>
      <x:c r="J3" s="4"/>
      <x:c r="K3" s="4"/>
      <x:c r="L3" s="4"/>
      <x:c r="M3" s="4"/>
    </x:row>
    <x:row r="4" ht="42" customHeight="1">
      <x:c r="A4" s="768" t="str">
        <x:v>Source ID</x:v>
      </x:c>
      <x:c r="B4" s="768" t="str">
        <x:v>Country / use</x:v>
      </x:c>
      <x:c r="C4" s="768" t="str">
        <x:v>Publisher / reproduction</x:v>
      </x:c>
      <x:c r="D4" s="768" t="str">
        <x:v>Series / period used</x:v>
      </x:c>
      <x:c r="E4" s="768" t="str">
        <x:v>Full URL</x:v>
      </x:c>
      <x:c r="F4" s="768" t="str">
        <x:v>Verification / provenance</x:v>
      </x:c>
      <x:c r="G4" s="768" t="str">
        <x:v>Checked</x:v>
      </x:c>
      <x:c r="H4" s="4"/>
      <x:c r="I4" s="4"/>
      <x:c r="J4" s="4"/>
      <x:c r="K4" s="4"/>
      <x:c r="L4" s="4"/>
      <x:c r="M4" s="4"/>
    </x:row>
    <x:row r="5" ht="68" customHeight="1">
      <x:c r="A5" s="758" t="str">
        <x:v>M-ATLAS</x:v>
      </x:c>
      <x:c r="B5" s="758" t="str">
        <x:v>Definition / primary series</x:v>
      </x:c>
      <x:c r="C5" s="758" t="str">
        <x:v>World Bank</x:v>
      </x:c>
      <x:c r="D5" s="758" t="str">
        <x:v>NY.GNP.PCAP.CD</x:v>
      </x:c>
      <x:c r="E5" s="787" t="str">
        <x:v>https://data.worldbank.org/indicator/NY.GNP.PCAP.CD</x:v>
      </x:c>
      <x:c r="F5" s="758" t="str">
        <x:v>Official indicator definition and download links.</x:v>
      </x:c>
      <x:c r="G5" s="758" t="str">
        <x:v>2026-09-13</x:v>
      </x:c>
      <x:c r="H5" s="4"/>
      <x:c r="I5" s="4"/>
      <x:c r="J5" s="4"/>
      <x:c r="K5" s="4"/>
      <x:c r="L5" s="4"/>
      <x:c r="M5" s="4"/>
    </x:row>
    <x:row r="6" ht="68" customHeight="1">
      <x:c r="A6" s="770" t="str">
        <x:v>M-PPP</x:v>
      </x:c>
      <x:c r="B6" s="770" t="str">
        <x:v>Definition / primary series</x:v>
      </x:c>
      <x:c r="C6" s="770" t="str">
        <x:v>World Bank</x:v>
      </x:c>
      <x:c r="D6" s="770" t="str">
        <x:v>NY.GNP.PCAP.PP.KD</x:v>
      </x:c>
      <x:c r="E6" s="791" t="str">
        <x:v>https://data.worldbank.org/indicator/NY.GNP.PCAP.PP.KD</x:v>
      </x:c>
      <x:c r="F6" s="770" t="str">
        <x:v>Official indicator; current coverage is not identical for every country.</x:v>
      </x:c>
      <x:c r="G6" s="770" t="str">
        <x:v>2026-09-13</x:v>
      </x:c>
      <x:c r="H6" s="4"/>
      <x:c r="I6" s="4"/>
      <x:c r="J6" s="4"/>
      <x:c r="K6" s="4"/>
      <x:c r="L6" s="4"/>
      <x:c r="M6" s="4"/>
    </x:row>
    <x:row r="7" ht="68" customHeight="1">
      <x:c r="A7" s="758" t="str">
        <x:v>M-POP</x:v>
      </x:c>
      <x:c r="B7" s="758" t="str">
        <x:v>Definition / primary series</x:v>
      </x:c>
      <x:c r="C7" s="758" t="str">
        <x:v>World Bank</x:v>
      </x:c>
      <x:c r="D7" s="758" t="str">
        <x:v>SP.POP.TOTL</x:v>
      </x:c>
      <x:c r="E7" s="787" t="str">
        <x:v>https://data.worldbank.org/indicator/SP.POP.TOTL</x:v>
      </x:c>
      <x:c r="F7" s="758" t="str">
        <x:v>Population weights; actual inputs retrieved via the listed mirror URLs.</x:v>
      </x:c>
      <x:c r="G7" s="758" t="str">
        <x:v>2026-09-13</x:v>
      </x:c>
      <x:c r="H7" s="4"/>
      <x:c r="I7" s="4"/>
      <x:c r="J7" s="4"/>
      <x:c r="K7" s="4"/>
      <x:c r="L7" s="4"/>
      <x:c r="M7" s="4"/>
    </x:row>
    <x:row r="8" ht="68" customHeight="1">
      <x:c r="A8" s="792" t="str">
        <x:v>M-UNDP</x:v>
      </x:c>
      <x:c r="B8" s="792" t="str">
        <x:v>Source / methodology</x:v>
      </x:c>
      <x:c r="C8" s="792" t="str">
        <x:v>UNDP via Our World in Data</x:v>
      </x:c>
      <x:c r="D8" s="792" t="str">
        <x:v>GNI pc, constant 2021 PPP</x:v>
      </x:c>
      <x:c r="E8" s="793" t="str">
        <x:v>https://ourworldindata.org/grapher/gross-national-income-per-capita-undp</x:v>
      </x:c>
      <x:c r="F8" s="792" t="str">
        <x:v>HDR 2025; displayed coverage 1990–2023. Methodology verified here; annual raw file not matched.</x:v>
      </x:c>
      <x:c r="G8" s="770" t="str">
        <x:v>2026-09-13</x:v>
      </x:c>
      <x:c r="H8" s="4"/>
      <x:c r="I8" s="4"/>
      <x:c r="J8" s="4"/>
      <x:c r="K8" s="4"/>
      <x:c r="L8" s="4"/>
      <x:c r="M8" s="4"/>
    </x:row>
    <x:row r="9" ht="68" customHeight="1">
      <x:c r="A9" s="747" t="str">
        <x:v>M-UNDP-DL</x:v>
      </x:c>
      <x:c r="B9" s="747" t="str">
        <x:v>Primary download locator</x:v>
      </x:c>
      <x:c r="C9" s="747" t="str">
        <x:v>UNDP</x:v>
      </x:c>
      <x:c r="D9" s="747" t="str">
        <x:v>HDR 2025 time series</x:v>
      </x:c>
      <x:c r="E9" s="790" t="str">
        <x:v>https://hdr.undp.org/sites/default/files/2025_HDR/HDR25_Composite_indices_complete_time_series.csv</x:v>
      </x:c>
      <x:c r="F9" s="747" t="str">
        <x:v>Original download locator only; the full file was not successfully independently audited.</x:v>
      </x:c>
      <x:c r="G9" s="758" t="str">
        <x:v>2026-09-13</x:v>
      </x:c>
      <x:c r="H9" s="4"/>
      <x:c r="I9" s="4"/>
      <x:c r="J9" s="4"/>
      <x:c r="K9" s="4"/>
      <x:c r="L9" s="4"/>
      <x:c r="M9" s="4"/>
    </x:row>
    <x:row r="10" ht="68" customHeight="1">
      <x:c r="A10" s="770" t="str">
        <x:v>M-CHINA</x:v>
      </x:c>
      <x:c r="B10" s="770" t="str">
        <x:v>Availability check</x:v>
      </x:c>
      <x:c r="C10" s="770" t="str">
        <x:v>World Bank</x:v>
      </x:c>
      <x:c r="D10" s="770" t="str">
        <x:v>China / NY.GNP.PCAP.PP.KD</x:v>
      </x:c>
      <x:c r="E10" s="791" t="str">
        <x:v>https://data.worldbank.org/indicator/NY.GNP.PCAP.PP.KD?locations=CN</x:v>
      </x:c>
      <x:c r="F10" s="770" t="str">
        <x:v>Official page displays 2021–2021. The isolated value is not spliced into the UNDP history.</x:v>
      </x:c>
      <x:c r="G10" s="770" t="str">
        <x:v>2026-09-13</x:v>
      </x:c>
      <x:c r="H10" s="4"/>
      <x:c r="I10" s="4"/>
      <x:c r="J10" s="4"/>
      <x:c r="K10" s="4"/>
      <x:c r="L10" s="4"/>
      <x:c r="M10" s="4"/>
    </x:row>
    <x:row r="11" ht="68" customHeight="1">
      <x:c r="A11" s="758" t="str">
        <x:v>M-OWID-WDI</x:v>
      </x:c>
      <x:c r="B11" s="758" t="str">
        <x:v>Alternative primary distributor</x:v>
      </x:c>
      <x:c r="C11" s="758" t="str">
        <x:v>Our World in Data / WDI</x:v>
      </x:c>
      <x:c r="D11" s="758" t="str">
        <x:v>GNI pc, constant 2021 PPP</x:v>
      </x:c>
      <x:c r="E11" s="787" t="str">
        <x:v>https://ourworldindata.org/grapher/gross-national-income-per-capita-worldbank</x:v>
      </x:c>
      <x:c r="F11" s="758" t="str">
        <x:v>Indicator identity and 1990–2025 overall coverage.</x:v>
      </x:c>
      <x:c r="G11" s="758" t="str">
        <x:v>2026-09-13</x:v>
      </x:c>
      <x:c r="H11" s="4"/>
      <x:c r="I11" s="4"/>
      <x:c r="J11" s="4"/>
      <x:c r="K11" s="4"/>
      <x:c r="L11" s="4"/>
      <x:c r="M11" s="4"/>
    </x:row>
    <x:row r="12" ht="68" customHeight="1">
      <x:c r="A12" s="770" t="str">
        <x:v>M-ATLAS-METHOD</x:v>
      </x:c>
      <x:c r="B12" s="770" t="str">
        <x:v>Methodology</x:v>
      </x:c>
      <x:c r="C12" s="770" t="str">
        <x:v>World Bank</x:v>
      </x:c>
      <x:c r="D12" s="770" t="str">
        <x:v>Atlas method</x:v>
      </x:c>
      <x:c r="E12" s="791" t="str">
        <x:v>https://datahelpdesk.worldbank.org/knowledgebase/articles/378832-what-is-the-world-bank-atlas-method</x:v>
      </x:c>
      <x:c r="F12" s="770" t="str">
        <x:v>Exchange-rate conversion smoothing; current US dollars.</x:v>
      </x:c>
      <x:c r="G12" s="770" t="str">
        <x:v>2026-09-13</x:v>
      </x:c>
      <x:c r="H12" s="4"/>
      <x:c r="I12" s="4"/>
      <x:c r="J12" s="4"/>
      <x:c r="K12" s="4"/>
      <x:c r="L12" s="4"/>
      <x:c r="M12" s="4"/>
    </x:row>
    <x:row r="13" ht="68" customHeight="1">
      <x:c r="A13" s="758" t="str">
        <x:v>M-PPP-METHOD</x:v>
      </x:c>
      <x:c r="B13" s="758" t="str">
        <x:v>Methodology</x:v>
      </x:c>
      <x:c r="C13" s="758" t="str">
        <x:v>World Bank</x:v>
      </x:c>
      <x:c r="D13" s="758" t="str">
        <x:v>Constant-PPP GNI per capita</x:v>
      </x:c>
      <x:c r="E13" s="787" t="str">
        <x:v>https://databank.worldbank.org/metadataglossary/world-development-indicators/series/NY.GNP.PCAP.PP.KD</x:v>
      </x:c>
      <x:c r="F13" s="758" t="str">
        <x:v>Definition, constant-price unit and PPP interpretation.</x:v>
      </x:c>
      <x:c r="G13" s="758" t="str">
        <x:v>2026-09-13</x:v>
      </x:c>
      <x:c r="H13" s="4"/>
      <x:c r="I13" s="4"/>
      <x:c r="J13" s="4"/>
      <x:c r="K13" s="4"/>
      <x:c r="L13" s="4"/>
      <x:c r="M13" s="4"/>
    </x:row>
    <x:row r="14" ht="68" customHeight="1">
      <x:c r="A14" s="770" t="str">
        <x:v>A-ETH</x:v>
      </x:c>
      <x:c r="B14" s="770" t="str">
        <x:v>Ethiopia</x:v>
      </x:c>
      <x:c r="C14" s="770" t="str">
        <x:v>Statizoid reproduction of WDI</x:v>
      </x:c>
      <x:c r="D14" s="770" t="str">
        <x:v>Atlas GNI pc / 2013–2023</x:v>
      </x:c>
      <x:c r="E14" s="791" t="str">
        <x:v>https://economy.statizoid.com/stat/gni-per-capita-atlas-method-current-us/ethiopia.json</x:v>
      </x:c>
      <x:c r="F14" s="770" t="str">
        <x:v>2013/2014 newly retrieved; 2015–2023 observations retained from the supplied workbook. Mirror values have not been matched against the complete original bulk release.</x:v>
      </x:c>
      <x:c r="G14" s="770" t="str">
        <x:v>2026-09-13</x:v>
      </x:c>
      <x:c r="H14" s="4"/>
      <x:c r="I14" s="4"/>
      <x:c r="J14" s="4"/>
      <x:c r="K14" s="4"/>
      <x:c r="L14" s="4"/>
      <x:c r="M14" s="4"/>
    </x:row>
    <x:row r="15" ht="68" customHeight="1">
      <x:c r="A15" s="758" t="str">
        <x:v>A-CHN</x:v>
      </x:c>
      <x:c r="B15" s="758" t="str">
        <x:v>China</x:v>
      </x:c>
      <x:c r="C15" s="758" t="str">
        <x:v>Statizoid reproduction of WDI</x:v>
      </x:c>
      <x:c r="D15" s="758" t="str">
        <x:v>Atlas GNI pc / 2013–2023</x:v>
      </x:c>
      <x:c r="E15" s="787" t="str">
        <x:v>https://economy.statizoid.com/stat/gni-per-capita-atlas-method-current-us/china.json</x:v>
      </x:c>
      <x:c r="F15" s="758" t="str">
        <x:v>2013/2014 newly retrieved; 2015–2023 observations retained from the supplied workbook. Mirror values have not been matched against the complete original bulk release.</x:v>
      </x:c>
      <x:c r="G15" s="758" t="str">
        <x:v>2026-09-13</x:v>
      </x:c>
      <x:c r="H15" s="4"/>
      <x:c r="I15" s="4"/>
      <x:c r="J15" s="4"/>
      <x:c r="K15" s="4"/>
      <x:c r="L15" s="4"/>
      <x:c r="M15" s="4"/>
    </x:row>
    <x:row r="16" ht="68" customHeight="1">
      <x:c r="A16" s="770" t="str">
        <x:v>A-IND</x:v>
      </x:c>
      <x:c r="B16" s="770" t="str">
        <x:v>India</x:v>
      </x:c>
      <x:c r="C16" s="770" t="str">
        <x:v>Statizoid reproduction of WDI</x:v>
      </x:c>
      <x:c r="D16" s="770" t="str">
        <x:v>Atlas GNI pc / 2013–2023</x:v>
      </x:c>
      <x:c r="E16" s="791" t="str">
        <x:v>https://economy.statizoid.com/stat/gni-per-capita-atlas-method-current-us/india.json</x:v>
      </x:c>
      <x:c r="F16" s="770" t="str">
        <x:v>2013/2014 newly retrieved; 2015–2023 observations retained from the supplied workbook. Mirror values have not been matched against the complete original bulk release.</x:v>
      </x:c>
      <x:c r="G16" s="770" t="str">
        <x:v>2026-09-13</x:v>
      </x:c>
      <x:c r="H16" s="4"/>
      <x:c r="I16" s="4"/>
      <x:c r="J16" s="4"/>
      <x:c r="K16" s="4"/>
      <x:c r="L16" s="4"/>
      <x:c r="M16" s="4"/>
    </x:row>
    <x:row r="17" ht="68" customHeight="1">
      <x:c r="A17" s="758" t="str">
        <x:v>A-IDN</x:v>
      </x:c>
      <x:c r="B17" s="758" t="str">
        <x:v>Indonesia</x:v>
      </x:c>
      <x:c r="C17" s="758" t="str">
        <x:v>Statizoid reproduction of WDI</x:v>
      </x:c>
      <x:c r="D17" s="758" t="str">
        <x:v>Atlas GNI pc / 2013–2023</x:v>
      </x:c>
      <x:c r="E17" s="787" t="str">
        <x:v>https://economy.statizoid.com/stat/gni-per-capita-atlas-method-current-us/indonesia.json</x:v>
      </x:c>
      <x:c r="F17" s="758" t="str">
        <x:v>2013/2014 newly retrieved; 2015–2023 observations retained from the supplied workbook. Mirror values have not been matched against the complete original bulk release.</x:v>
      </x:c>
      <x:c r="G17" s="758" t="str">
        <x:v>2026-09-13</x:v>
      </x:c>
      <x:c r="H17" s="4"/>
      <x:c r="I17" s="4"/>
      <x:c r="J17" s="4"/>
      <x:c r="K17" s="4"/>
      <x:c r="L17" s="4"/>
      <x:c r="M17" s="4"/>
    </x:row>
    <x:row r="18" ht="68" customHeight="1">
      <x:c r="A18" s="770" t="str">
        <x:v>A-SAU</x:v>
      </x:c>
      <x:c r="B18" s="770" t="str">
        <x:v>Saudi Arabia</x:v>
      </x:c>
      <x:c r="C18" s="770" t="str">
        <x:v>Statizoid reproduction of WDI</x:v>
      </x:c>
      <x:c r="D18" s="770" t="str">
        <x:v>Atlas GNI pc / 2013–2023</x:v>
      </x:c>
      <x:c r="E18" s="791" t="str">
        <x:v>https://economy.statizoid.com/stat/gni-per-capita-atlas-method-current-us/saudi-arabia/</x:v>
      </x:c>
      <x:c r="F18" s="770" t="str">
        <x:v>2013/2014 newly retrieved; 2015–2023 observations retained from the supplied workbook. Mirror values have not been matched against the complete original bulk release.</x:v>
      </x:c>
      <x:c r="G18" s="770" t="str">
        <x:v>2026-09-13</x:v>
      </x:c>
      <x:c r="H18" s="4"/>
      <x:c r="I18" s="4"/>
      <x:c r="J18" s="4"/>
      <x:c r="K18" s="4"/>
      <x:c r="L18" s="4"/>
      <x:c r="M18" s="4"/>
    </x:row>
    <x:row r="19" ht="68" customHeight="1">
      <x:c r="A19" s="758" t="str">
        <x:v>A-RUS</x:v>
      </x:c>
      <x:c r="B19" s="758" t="str">
        <x:v>Russia</x:v>
      </x:c>
      <x:c r="C19" s="758" t="str">
        <x:v>Statizoid reproduction of WDI</x:v>
      </x:c>
      <x:c r="D19" s="758" t="str">
        <x:v>Atlas GNI pc / 2013–2023</x:v>
      </x:c>
      <x:c r="E19" s="787" t="str">
        <x:v>https://economy.statizoid.com/stat/gni-per-capita-atlas-method-current-us/russian-federation.json</x:v>
      </x:c>
      <x:c r="F19" s="758" t="str">
        <x:v>2013/2014 newly retrieved; 2015–2023 observations retained from the supplied workbook. Mirror values have not been matched against the complete original bulk release.</x:v>
      </x:c>
      <x:c r="G19" s="758" t="str">
        <x:v>2026-09-13</x:v>
      </x:c>
      <x:c r="H19" s="4"/>
      <x:c r="I19" s="4"/>
      <x:c r="J19" s="4"/>
      <x:c r="K19" s="4"/>
      <x:c r="L19" s="4"/>
      <x:c r="M19" s="4"/>
    </x:row>
    <x:row r="20" ht="68" customHeight="1">
      <x:c r="A20" s="770" t="str">
        <x:v>A-EGY</x:v>
      </x:c>
      <x:c r="B20" s="770" t="str">
        <x:v>Egypt</x:v>
      </x:c>
      <x:c r="C20" s="770" t="str">
        <x:v>Statizoid reproduction of WDI</x:v>
      </x:c>
      <x:c r="D20" s="770" t="str">
        <x:v>Atlas GNI pc / 2013–2023</x:v>
      </x:c>
      <x:c r="E20" s="791" t="str">
        <x:v>https://economy.statizoid.com/stat/gni-per-capita-atlas-method-current-us/egypt-arab-rep.json</x:v>
      </x:c>
      <x:c r="F20" s="770" t="str">
        <x:v>2013/2014 newly retrieved; 2015–2023 observations retained from the supplied workbook. Mirror values have not been matched against the complete original bulk release.</x:v>
      </x:c>
      <x:c r="G20" s="770" t="str">
        <x:v>2026-09-13</x:v>
      </x:c>
      <x:c r="H20" s="4"/>
      <x:c r="I20" s="4"/>
      <x:c r="J20" s="4"/>
      <x:c r="K20" s="4"/>
      <x:c r="L20" s="4"/>
      <x:c r="M20" s="4"/>
    </x:row>
    <x:row r="21" ht="68" customHeight="1">
      <x:c r="A21" s="758" t="str">
        <x:v>A-ARE</x:v>
      </x:c>
      <x:c r="B21" s="758" t="str">
        <x:v>United Arab Emirates</x:v>
      </x:c>
      <x:c r="C21" s="758" t="str">
        <x:v>Statizoid reproduction of WDI</x:v>
      </x:c>
      <x:c r="D21" s="758" t="str">
        <x:v>Atlas GNI pc / 2013–2023</x:v>
      </x:c>
      <x:c r="E21" s="787" t="str">
        <x:v>https://economy.statizoid.com/stat/gni-per-capita-atlas-method-current-us/united-arab-emirates.json</x:v>
      </x:c>
      <x:c r="F21" s="758" t="str">
        <x:v>2013/2014 newly retrieved; 2015–2023 observations retained from the supplied workbook. Mirror values have not been matched against the complete original bulk release.</x:v>
      </x:c>
      <x:c r="G21" s="758" t="str">
        <x:v>2026-09-13</x:v>
      </x:c>
      <x:c r="H21" s="4"/>
      <x:c r="I21" s="4"/>
      <x:c r="J21" s="4"/>
      <x:c r="K21" s="4"/>
      <x:c r="L21" s="4"/>
      <x:c r="M21" s="4"/>
    </x:row>
    <x:row r="22" ht="68" customHeight="1">
      <x:c r="A22" s="770" t="str">
        <x:v>A-BRA</x:v>
      </x:c>
      <x:c r="B22" s="770" t="str">
        <x:v>Brazil</x:v>
      </x:c>
      <x:c r="C22" s="770" t="str">
        <x:v>Statizoid reproduction of WDI</x:v>
      </x:c>
      <x:c r="D22" s="770" t="str">
        <x:v>Atlas GNI pc / 2013–2023</x:v>
      </x:c>
      <x:c r="E22" s="791" t="str">
        <x:v>https://economy.statizoid.com/stat/gni-per-capita-atlas-method-current-us/brazil/</x:v>
      </x:c>
      <x:c r="F22" s="770" t="str">
        <x:v>2013/2014 newly retrieved; 2015–2023 observations retained from the supplied workbook. Mirror values have not been matched against the complete original bulk release.</x:v>
      </x:c>
      <x:c r="G22" s="770" t="str">
        <x:v>2026-09-13</x:v>
      </x:c>
      <x:c r="H22" s="4"/>
      <x:c r="I22" s="4"/>
      <x:c r="J22" s="4"/>
      <x:c r="K22" s="4"/>
      <x:c r="L22" s="4"/>
      <x:c r="M22" s="4"/>
    </x:row>
    <x:row r="23" ht="68" customHeight="1">
      <x:c r="A23" s="758" t="str">
        <x:v>A-ZAF</x:v>
      </x:c>
      <x:c r="B23" s="758" t="str">
        <x:v>South Africa</x:v>
      </x:c>
      <x:c r="C23" s="758" t="str">
        <x:v>Statizoid reproduction of WDI</x:v>
      </x:c>
      <x:c r="D23" s="758" t="str">
        <x:v>Atlas GNI pc / 2013–2023</x:v>
      </x:c>
      <x:c r="E23" s="787" t="str">
        <x:v>https://economy.statizoid.com/stat/gni-per-capita-atlas-method-current-us/south-africa/</x:v>
      </x:c>
      <x:c r="F23" s="758" t="str">
        <x:v>2013/2014 newly retrieved; 2015–2023 observations retained from the supplied workbook. Mirror values have not been matched against the complete original bulk release.</x:v>
      </x:c>
      <x:c r="G23" s="758" t="str">
        <x:v>2026-09-13</x:v>
      </x:c>
      <x:c r="H23" s="4"/>
      <x:c r="I23" s="4"/>
      <x:c r="J23" s="4"/>
      <x:c r="K23" s="4"/>
      <x:c r="L23" s="4"/>
      <x:c r="M23" s="4"/>
    </x:row>
    <x:row r="24" ht="68" customHeight="1">
      <x:c r="A24" s="770" t="str">
        <x:v>A-IRN</x:v>
      </x:c>
      <x:c r="B24" s="770" t="str">
        <x:v>Iran</x:v>
      </x:c>
      <x:c r="C24" s="770" t="str">
        <x:v>Statizoid reproduction of WDI</x:v>
      </x:c>
      <x:c r="D24" s="770" t="str">
        <x:v>Atlas GNI pc / 2013–2023</x:v>
      </x:c>
      <x:c r="E24" s="791" t="str">
        <x:v>https://economy.statizoid.com/stat/gni-per-capita-atlas-method-current-us/iran-islamic-rep.json</x:v>
      </x:c>
      <x:c r="F24" s="770" t="str">
        <x:v>2013/2014 newly retrieved; 2015–2023 observations retained from the supplied workbook. Mirror values have not been matched against the complete original bulk release.</x:v>
      </x:c>
      <x:c r="G24" s="770" t="str">
        <x:v>2026-09-13</x:v>
      </x:c>
      <x:c r="H24" s="4"/>
      <x:c r="I24" s="4"/>
      <x:c r="J24" s="4"/>
      <x:c r="K24" s="4"/>
      <x:c r="L24" s="4"/>
      <x:c r="M24" s="4"/>
    </x:row>
    <x:row r="25" ht="68" customHeight="1">
      <x:c r="A25" s="758" t="str">
        <x:v>A-WLD</x:v>
      </x:c>
      <x:c r="B25" s="758" t="str">
        <x:v>World</x:v>
      </x:c>
      <x:c r="C25" s="758" t="str">
        <x:v>Statizoid reproduction of WDI</x:v>
      </x:c>
      <x:c r="D25" s="758" t="str">
        <x:v>Atlas GNI pc / 2013–2023</x:v>
      </x:c>
      <x:c r="E25" s="787" t="str">
        <x:v>https://economy.statizoid.com/stat/gni-per-capita-atlas-method-current-us/world.json</x:v>
      </x:c>
      <x:c r="F25" s="758" t="str">
        <x:v>2013/2014 newly retrieved; 2015–2023 observations retained from the supplied workbook. Mirror values have not been matched against the complete original bulk release.</x:v>
      </x:c>
      <x:c r="G25" s="758" t="str">
        <x:v>2026-09-13</x:v>
      </x:c>
      <x:c r="H25" s="4"/>
      <x:c r="I25" s="4"/>
      <x:c r="J25" s="4"/>
      <x:c r="K25" s="4"/>
      <x:c r="L25" s="4"/>
      <x:c r="M25" s="4"/>
    </x:row>
    <x:row r="26" ht="68" customHeight="1">
      <x:c r="A26" s="770" t="str">
        <x:v>A-USA</x:v>
      </x:c>
      <x:c r="B26" s="770" t="str">
        <x:v>United States</x:v>
      </x:c>
      <x:c r="C26" s="770" t="str">
        <x:v>Statizoid reproduction of WDI</x:v>
      </x:c>
      <x:c r="D26" s="770" t="str">
        <x:v>Atlas GNI pc / 2013–2023</x:v>
      </x:c>
      <x:c r="E26" s="791" t="str">
        <x:v>https://economy.statizoid.com/stat/gni-per-capita-atlas-method-current-us/united-states.json</x:v>
      </x:c>
      <x:c r="F26" s="770" t="str">
        <x:v>2013/2014 newly retrieved; 2015–2023 observations retained from the supplied workbook. Mirror values have not been matched against the complete original bulk release.</x:v>
      </x:c>
      <x:c r="G26" s="770" t="str">
        <x:v>2026-09-13</x:v>
      </x:c>
      <x:c r="H26" s="4"/>
      <x:c r="I26" s="4"/>
      <x:c r="J26" s="4"/>
      <x:c r="K26" s="4"/>
      <x:c r="L26" s="4"/>
      <x:c r="M26" s="4"/>
    </x:row>
    <x:row r="27" ht="68" customHeight="1">
      <x:c r="A27" s="758" t="str">
        <x:v>A-EUU</x:v>
      </x:c>
      <x:c r="B27" s="758" t="str">
        <x:v>European Union</x:v>
      </x:c>
      <x:c r="C27" s="758" t="str">
        <x:v>Statizoid reproduction of WDI</x:v>
      </x:c>
      <x:c r="D27" s="758" t="str">
        <x:v>Atlas GNI pc / 2013–2023</x:v>
      </x:c>
      <x:c r="E27" s="787" t="str">
        <x:v>https://economy.statizoid.com/stat/gni-per-capita-atlas-method-current-us/european-union.json</x:v>
      </x:c>
      <x:c r="F27" s="758" t="str">
        <x:v>2013/2014 newly retrieved; 2015–2023 observations retained from the supplied workbook. Mirror values have not been matched against the complete original bulk release.</x:v>
      </x:c>
      <x:c r="G27" s="758" t="str">
        <x:v>2026-09-13</x:v>
      </x:c>
      <x:c r="H27" s="4"/>
      <x:c r="I27" s="4"/>
      <x:c r="J27" s="4"/>
      <x:c r="K27" s="4"/>
      <x:c r="L27" s="4"/>
      <x:c r="M27" s="4"/>
    </x:row>
    <x:row r="28" ht="68" customHeight="1">
      <x:c r="A28" s="770" t="str">
        <x:v>P-ETH</x:v>
      </x:c>
      <x:c r="B28" s="770" t="str">
        <x:v>Ethiopia</x:v>
      </x:c>
      <x:c r="C28" s="770" t="str">
        <x:v>Statizoid reproduction of WDI</x:v>
      </x:c>
      <x:c r="D28" s="770" t="str">
        <x:v>Constant-PPP GNI pc / 2013–2023</x:v>
      </x:c>
      <x:c r="E28" s="791" t="str">
        <x:v>https://economy.statizoid.com/stat/gni-per-capita-ppp-constant-2021-international/ethiopia.json</x:v>
      </x:c>
      <x:c r="F28" s="770" t="str">
        <x:v>2013/2014 newly retrieved; 2015–2023 observations retained from the supplied workbook. Mirror values have not been matched against the complete original bulk release.</x:v>
      </x:c>
      <x:c r="G28" s="770" t="str">
        <x:v>2026-09-13</x:v>
      </x:c>
      <x:c r="H28" s="4"/>
      <x:c r="I28" s="4"/>
      <x:c r="J28" s="4"/>
      <x:c r="K28" s="4"/>
      <x:c r="L28" s="4"/>
      <x:c r="M28" s="4"/>
    </x:row>
    <x:row r="29" ht="68" customHeight="1">
      <x:c r="A29" s="758" t="str">
        <x:v>P-IND</x:v>
      </x:c>
      <x:c r="B29" s="758" t="str">
        <x:v>India</x:v>
      </x:c>
      <x:c r="C29" s="758" t="str">
        <x:v>Statizoid reproduction of WDI</x:v>
      </x:c>
      <x:c r="D29" s="758" t="str">
        <x:v>Constant-PPP GNI pc / 2013–2023</x:v>
      </x:c>
      <x:c r="E29" s="787" t="str">
        <x:v>https://economy.statizoid.com/stat/gni-per-capita-ppp-constant-2021-international/india.json</x:v>
      </x:c>
      <x:c r="F29" s="758" t="str">
        <x:v>2013/2014 newly retrieved; 2015–2023 observations retained from the supplied workbook. Mirror values have not been matched against the complete original bulk release.</x:v>
      </x:c>
      <x:c r="G29" s="758" t="str">
        <x:v>2026-09-13</x:v>
      </x:c>
      <x:c r="H29" s="4"/>
      <x:c r="I29" s="4"/>
      <x:c r="J29" s="4"/>
      <x:c r="K29" s="4"/>
      <x:c r="L29" s="4"/>
      <x:c r="M29" s="4"/>
    </x:row>
    <x:row r="30" ht="68" customHeight="1">
      <x:c r="A30" s="770" t="str">
        <x:v>P-IDN</x:v>
      </x:c>
      <x:c r="B30" s="770" t="str">
        <x:v>Indonesia</x:v>
      </x:c>
      <x:c r="C30" s="770" t="str">
        <x:v>Statizoid reproduction of WDI</x:v>
      </x:c>
      <x:c r="D30" s="770" t="str">
        <x:v>Constant-PPP GNI pc / 2013–2023</x:v>
      </x:c>
      <x:c r="E30" s="791" t="str">
        <x:v>https://economy.statizoid.com/stat/gni-per-capita-ppp-constant-2021-international/indonesia.json</x:v>
      </x:c>
      <x:c r="F30" s="770" t="str">
        <x:v>2013/2014 newly retrieved; 2015–2023 observations retained from the supplied workbook. Mirror values have not been matched against the complete original bulk release.</x:v>
      </x:c>
      <x:c r="G30" s="770" t="str">
        <x:v>2026-09-13</x:v>
      </x:c>
      <x:c r="H30" s="4"/>
      <x:c r="I30" s="4"/>
      <x:c r="J30" s="4"/>
      <x:c r="K30" s="4"/>
      <x:c r="L30" s="4"/>
      <x:c r="M30" s="4"/>
    </x:row>
    <x:row r="31" ht="68" customHeight="1">
      <x:c r="A31" s="758" t="str">
        <x:v>P-SAU</x:v>
      </x:c>
      <x:c r="B31" s="758" t="str">
        <x:v>Saudi Arabia</x:v>
      </x:c>
      <x:c r="C31" s="758" t="str">
        <x:v>Statizoid reproduction of WDI</x:v>
      </x:c>
      <x:c r="D31" s="758" t="str">
        <x:v>Constant-PPP GNI pc / 2013–2023</x:v>
      </x:c>
      <x:c r="E31" s="787" t="str">
        <x:v>https://economy.statizoid.com/stat/gni-per-capita-ppp-constant-2021-international/saudi-arabia.json</x:v>
      </x:c>
      <x:c r="F31" s="758" t="str">
        <x:v>2013/2014 newly retrieved; 2015–2023 observations retained from the supplied workbook. Mirror values have not been matched against the complete original bulk release.</x:v>
      </x:c>
      <x:c r="G31" s="758" t="str">
        <x:v>2026-09-13</x:v>
      </x:c>
      <x:c r="H31" s="4"/>
      <x:c r="I31" s="4"/>
      <x:c r="J31" s="4"/>
      <x:c r="K31" s="4"/>
      <x:c r="L31" s="4"/>
      <x:c r="M31" s="4"/>
    </x:row>
    <x:row r="32" ht="68" customHeight="1">
      <x:c r="A32" s="770" t="str">
        <x:v>P-RUS</x:v>
      </x:c>
      <x:c r="B32" s="770" t="str">
        <x:v>Russia</x:v>
      </x:c>
      <x:c r="C32" s="770" t="str">
        <x:v>Statizoid reproduction of WDI</x:v>
      </x:c>
      <x:c r="D32" s="770" t="str">
        <x:v>Constant-PPP GNI pc / 2013–2023</x:v>
      </x:c>
      <x:c r="E32" s="791" t="str">
        <x:v>https://economy.statizoid.com/stat/gni-per-capita-ppp-constant-2021-international/russian-federation.json</x:v>
      </x:c>
      <x:c r="F32" s="770" t="str">
        <x:v>2013/2014 newly retrieved; 2015–2023 observations retained from the supplied workbook. Mirror values have not been matched against the complete original bulk release.</x:v>
      </x:c>
      <x:c r="G32" s="770" t="str">
        <x:v>2026-09-13</x:v>
      </x:c>
      <x:c r="H32" s="4"/>
      <x:c r="I32" s="4"/>
      <x:c r="J32" s="4"/>
      <x:c r="K32" s="4"/>
      <x:c r="L32" s="4"/>
      <x:c r="M32" s="4"/>
    </x:row>
    <x:row r="33" ht="68" customHeight="1">
      <x:c r="A33" s="758" t="str">
        <x:v>P-EGY</x:v>
      </x:c>
      <x:c r="B33" s="758" t="str">
        <x:v>Egypt</x:v>
      </x:c>
      <x:c r="C33" s="758" t="str">
        <x:v>Statizoid reproduction of WDI</x:v>
      </x:c>
      <x:c r="D33" s="758" t="str">
        <x:v>Constant-PPP GNI pc / 2013–2023</x:v>
      </x:c>
      <x:c r="E33" s="787" t="str">
        <x:v>https://economy.statizoid.com/stat/gni-per-capita-ppp-constant-2021-international/egypt-arab-rep.json</x:v>
      </x:c>
      <x:c r="F33" s="758" t="str">
        <x:v>2013/2014 newly retrieved; 2015–2023 observations retained from the supplied workbook. Mirror values have not been matched against the complete original bulk release.</x:v>
      </x:c>
      <x:c r="G33" s="758" t="str">
        <x:v>2026-09-13</x:v>
      </x:c>
      <x:c r="H33" s="4"/>
      <x:c r="I33" s="4"/>
      <x:c r="J33" s="4"/>
      <x:c r="K33" s="4"/>
      <x:c r="L33" s="4"/>
      <x:c r="M33" s="4"/>
    </x:row>
    <x:row r="34" ht="68" customHeight="1">
      <x:c r="A34" s="770" t="str">
        <x:v>P-ARE</x:v>
      </x:c>
      <x:c r="B34" s="770" t="str">
        <x:v>United Arab Emirates</x:v>
      </x:c>
      <x:c r="C34" s="770" t="str">
        <x:v>Statizoid reproduction of WDI</x:v>
      </x:c>
      <x:c r="D34" s="770" t="str">
        <x:v>Constant-PPP GNI pc / 2013–2023</x:v>
      </x:c>
      <x:c r="E34" s="791" t="str">
        <x:v>https://economy.statizoid.com/stat/gni-per-capita-ppp-constant-2021-international/united-arab-emirates.json</x:v>
      </x:c>
      <x:c r="F34" s="770" t="str">
        <x:v>2013/2014 newly retrieved; 2015–2023 observations retained from the supplied workbook. Mirror values have not been matched against the complete original bulk release.</x:v>
      </x:c>
      <x:c r="G34" s="770" t="str">
        <x:v>2026-09-13</x:v>
      </x:c>
      <x:c r="H34" s="4"/>
      <x:c r="I34" s="4"/>
      <x:c r="J34" s="4"/>
      <x:c r="K34" s="4"/>
      <x:c r="L34" s="4"/>
      <x:c r="M34" s="4"/>
    </x:row>
    <x:row r="35" ht="68" customHeight="1">
      <x:c r="A35" s="758" t="str">
        <x:v>P-BRA</x:v>
      </x:c>
      <x:c r="B35" s="758" t="str">
        <x:v>Brazil</x:v>
      </x:c>
      <x:c r="C35" s="758" t="str">
        <x:v>Statizoid reproduction of WDI</x:v>
      </x:c>
      <x:c r="D35" s="758" t="str">
        <x:v>Constant-PPP GNI pc / 2013–2023</x:v>
      </x:c>
      <x:c r="E35" s="787" t="str">
        <x:v>https://economy.statizoid.com/stat/gni-per-capita-ppp-constant-2021-international/brazil.json</x:v>
      </x:c>
      <x:c r="F35" s="758" t="str">
        <x:v>2013/2014 newly retrieved; 2015–2023 observations retained from the supplied workbook. Mirror values have not been matched against the complete original bulk release.</x:v>
      </x:c>
      <x:c r="G35" s="758" t="str">
        <x:v>2026-09-13</x:v>
      </x:c>
      <x:c r="H35" s="4"/>
      <x:c r="I35" s="4"/>
      <x:c r="J35" s="4"/>
      <x:c r="K35" s="4"/>
      <x:c r="L35" s="4"/>
      <x:c r="M35" s="4"/>
    </x:row>
    <x:row r="36" ht="68" customHeight="1">
      <x:c r="A36" s="770" t="str">
        <x:v>P-ZAF</x:v>
      </x:c>
      <x:c r="B36" s="770" t="str">
        <x:v>South Africa</x:v>
      </x:c>
      <x:c r="C36" s="770" t="str">
        <x:v>Statizoid reproduction of WDI</x:v>
      </x:c>
      <x:c r="D36" s="770" t="str">
        <x:v>Constant-PPP GNI pc / 2013–2023</x:v>
      </x:c>
      <x:c r="E36" s="791" t="str">
        <x:v>https://economy.statizoid.com/stat/gni-per-capita-ppp-constant-2021-international/south-africa.json</x:v>
      </x:c>
      <x:c r="F36" s="770" t="str">
        <x:v>2013/2014 newly retrieved; 2015–2023 observations retained from the supplied workbook. Mirror values have not been matched against the complete original bulk release.</x:v>
      </x:c>
      <x:c r="G36" s="770" t="str">
        <x:v>2026-09-13</x:v>
      </x:c>
      <x:c r="H36" s="4"/>
      <x:c r="I36" s="4"/>
      <x:c r="J36" s="4"/>
      <x:c r="K36" s="4"/>
      <x:c r="L36" s="4"/>
      <x:c r="M36" s="4"/>
    </x:row>
    <x:row r="37" ht="68" customHeight="1">
      <x:c r="A37" s="758" t="str">
        <x:v>P-IRN</x:v>
      </x:c>
      <x:c r="B37" s="758" t="str">
        <x:v>Iran</x:v>
      </x:c>
      <x:c r="C37" s="758" t="str">
        <x:v>Statizoid reproduction of WDI</x:v>
      </x:c>
      <x:c r="D37" s="758" t="str">
        <x:v>Constant-PPP GNI pc / 2013–2023</x:v>
      </x:c>
      <x:c r="E37" s="787" t="str">
        <x:v>https://economy.statizoid.com/stat/gni-per-capita-ppp-constant-2021-international/iran-islamic-rep.json</x:v>
      </x:c>
      <x:c r="F37" s="758" t="str">
        <x:v>2013/2014 newly retrieved; 2015–2023 observations retained from the supplied workbook. Mirror values have not been matched against the complete original bulk release.</x:v>
      </x:c>
      <x:c r="G37" s="758" t="str">
        <x:v>2026-09-13</x:v>
      </x:c>
      <x:c r="H37" s="4"/>
      <x:c r="I37" s="4"/>
      <x:c r="J37" s="4"/>
      <x:c r="K37" s="4"/>
      <x:c r="L37" s="4"/>
      <x:c r="M37" s="4"/>
    </x:row>
    <x:row r="38" ht="68" customHeight="1">
      <x:c r="A38" s="770" t="str">
        <x:v>P-WLD</x:v>
      </x:c>
      <x:c r="B38" s="770" t="str">
        <x:v>World</x:v>
      </x:c>
      <x:c r="C38" s="770" t="str">
        <x:v>Statizoid reproduction of WDI</x:v>
      </x:c>
      <x:c r="D38" s="770" t="str">
        <x:v>Constant-PPP GNI pc / 2013–2023</x:v>
      </x:c>
      <x:c r="E38" s="791" t="str">
        <x:v>https://economy.statizoid.com/stat/gni-per-capita-ppp-constant-2021-international/world.json</x:v>
      </x:c>
      <x:c r="F38" s="770" t="str">
        <x:v>2013/2014 newly retrieved; 2015–2023 observations retained from the supplied workbook. Mirror values have not been matched against the complete original bulk release.</x:v>
      </x:c>
      <x:c r="G38" s="770" t="str">
        <x:v>2026-09-13</x:v>
      </x:c>
      <x:c r="H38" s="4"/>
      <x:c r="I38" s="4"/>
      <x:c r="J38" s="4"/>
      <x:c r="K38" s="4"/>
      <x:c r="L38" s="4"/>
      <x:c r="M38" s="4"/>
    </x:row>
    <x:row r="39" ht="68" customHeight="1">
      <x:c r="A39" s="758" t="str">
        <x:v>P-USA</x:v>
      </x:c>
      <x:c r="B39" s="758" t="str">
        <x:v>United States</x:v>
      </x:c>
      <x:c r="C39" s="758" t="str">
        <x:v>Statizoid reproduction of WDI</x:v>
      </x:c>
      <x:c r="D39" s="758" t="str">
        <x:v>Constant-PPP GNI pc / 2013–2023</x:v>
      </x:c>
      <x:c r="E39" s="787" t="str">
        <x:v>https://economy.statizoid.com/stat/gni-per-capita-ppp-constant-2021-international/united-states.json</x:v>
      </x:c>
      <x:c r="F39" s="758" t="str">
        <x:v>2013/2014 newly retrieved; 2015–2023 observations retained from the supplied workbook. Mirror values have not been matched against the complete original bulk release.</x:v>
      </x:c>
      <x:c r="G39" s="758" t="str">
        <x:v>2026-09-13</x:v>
      </x:c>
      <x:c r="H39" s="4"/>
      <x:c r="I39" s="4"/>
      <x:c r="J39" s="4"/>
      <x:c r="K39" s="4"/>
      <x:c r="L39" s="4"/>
      <x:c r="M39" s="4"/>
    </x:row>
    <x:row r="40" ht="68" customHeight="1">
      <x:c r="A40" s="770" t="str">
        <x:v>P-EUU</x:v>
      </x:c>
      <x:c r="B40" s="770" t="str">
        <x:v>European Union</x:v>
      </x:c>
      <x:c r="C40" s="770" t="str">
        <x:v>Statizoid reproduction of WDI</x:v>
      </x:c>
      <x:c r="D40" s="770" t="str">
        <x:v>Constant-PPP GNI pc / 2013–2023</x:v>
      </x:c>
      <x:c r="E40" s="791" t="str">
        <x:v>https://economy.statizoid.com/stat/gni-per-capita-ppp-constant-2021-international/european-union.json</x:v>
      </x:c>
      <x:c r="F40" s="770" t="str">
        <x:v>2013/2014 newly retrieved; 2015–2023 observations retained from the supplied workbook. Mirror values have not been matched against the complete original bulk release.</x:v>
      </x:c>
      <x:c r="G40" s="770" t="str">
        <x:v>2026-09-13</x:v>
      </x:c>
      <x:c r="H40" s="4"/>
      <x:c r="I40" s="4"/>
      <x:c r="J40" s="4"/>
      <x:c r="K40" s="4"/>
      <x:c r="L40" s="4"/>
      <x:c r="M40" s="4"/>
    </x:row>
    <x:row r="41" ht="68" customHeight="1">
      <x:c r="A41" s="758" t="str">
        <x:v>N-ETH</x:v>
      </x:c>
      <x:c r="B41" s="758" t="str">
        <x:v>Ethiopia</x:v>
      </x:c>
      <x:c r="C41" s="758" t="str">
        <x:v>Statizoid reproduction of WDI</x:v>
      </x:c>
      <x:c r="D41" s="758" t="str">
        <x:v>Population / 2013–2023</x:v>
      </x:c>
      <x:c r="E41" s="787" t="str">
        <x:v>https://climate.statizoid.com/stat/population-total/ethiopia.json</x:v>
      </x:c>
      <x:c r="F41" s="758" t="str">
        <x:v>2013/2014 newly retrieved; 2015–2023 observations retained from the supplied workbook. Mirror values have not been matched against the complete original bulk release.</x:v>
      </x:c>
      <x:c r="G41" s="758" t="str">
        <x:v>2026-09-13</x:v>
      </x:c>
      <x:c r="H41" s="4"/>
      <x:c r="I41" s="4"/>
      <x:c r="J41" s="4"/>
      <x:c r="K41" s="4"/>
      <x:c r="L41" s="4"/>
      <x:c r="M41" s="4"/>
    </x:row>
    <x:row r="42" ht="68" customHeight="1">
      <x:c r="A42" s="770" t="str">
        <x:v>N-CHN</x:v>
      </x:c>
      <x:c r="B42" s="770" t="str">
        <x:v>China</x:v>
      </x:c>
      <x:c r="C42" s="770" t="str">
        <x:v>Statizoid reproduction of WDI</x:v>
      </x:c>
      <x:c r="D42" s="770" t="str">
        <x:v>Population / 2013–2023</x:v>
      </x:c>
      <x:c r="E42" s="791" t="str">
        <x:v>https://climate.statizoid.com/stat/population-total/china.json</x:v>
      </x:c>
      <x:c r="F42" s="770" t="str">
        <x:v>2013/2014 newly retrieved; 2015–2023 observations retained from the supplied workbook. Mirror values have not been matched against the complete original bulk release.</x:v>
      </x:c>
      <x:c r="G42" s="770" t="str">
        <x:v>2026-09-13</x:v>
      </x:c>
      <x:c r="H42" s="4"/>
      <x:c r="I42" s="4"/>
      <x:c r="J42" s="4"/>
      <x:c r="K42" s="4"/>
      <x:c r="L42" s="4"/>
      <x:c r="M42" s="4"/>
    </x:row>
    <x:row r="43" ht="68" customHeight="1">
      <x:c r="A43" s="758" t="str">
        <x:v>N-IND</x:v>
      </x:c>
      <x:c r="B43" s="758" t="str">
        <x:v>India</x:v>
      </x:c>
      <x:c r="C43" s="758" t="str">
        <x:v>Statizoid reproduction of WDI</x:v>
      </x:c>
      <x:c r="D43" s="758" t="str">
        <x:v>Population / 2013–2023</x:v>
      </x:c>
      <x:c r="E43" s="787" t="str">
        <x:v>https://climate.statizoid.com/stat/population-total/india.json</x:v>
      </x:c>
      <x:c r="F43" s="758" t="str">
        <x:v>2013/2014 newly retrieved; 2015–2023 observations retained from the supplied workbook. Mirror values have not been matched against the complete original bulk release.</x:v>
      </x:c>
      <x:c r="G43" s="758" t="str">
        <x:v>2026-09-13</x:v>
      </x:c>
      <x:c r="H43" s="4"/>
      <x:c r="I43" s="4"/>
      <x:c r="J43" s="4"/>
      <x:c r="K43" s="4"/>
      <x:c r="L43" s="4"/>
      <x:c r="M43" s="4"/>
    </x:row>
    <x:row r="44" ht="68" customHeight="1">
      <x:c r="A44" s="770" t="str">
        <x:v>N-IDN</x:v>
      </x:c>
      <x:c r="B44" s="770" t="str">
        <x:v>Indonesia</x:v>
      </x:c>
      <x:c r="C44" s="770" t="str">
        <x:v>Statizoid reproduction of WDI</x:v>
      </x:c>
      <x:c r="D44" s="770" t="str">
        <x:v>Population / 2013–2023</x:v>
      </x:c>
      <x:c r="E44" s="791" t="str">
        <x:v>https://climate.statizoid.com/stat/population-total/indonesia.json</x:v>
      </x:c>
      <x:c r="F44" s="770" t="str">
        <x:v>2013/2014 newly retrieved; 2015–2023 observations retained from the supplied workbook. Mirror values have not been matched against the complete original bulk release.</x:v>
      </x:c>
      <x:c r="G44" s="770" t="str">
        <x:v>2026-09-13</x:v>
      </x:c>
      <x:c r="H44" s="4"/>
      <x:c r="I44" s="4"/>
      <x:c r="J44" s="4"/>
      <x:c r="K44" s="4"/>
      <x:c r="L44" s="4"/>
      <x:c r="M44" s="4"/>
    </x:row>
    <x:row r="45" ht="68" customHeight="1">
      <x:c r="A45" s="758" t="str">
        <x:v>N-SAU</x:v>
      </x:c>
      <x:c r="B45" s="758" t="str">
        <x:v>Saudi Arabia</x:v>
      </x:c>
      <x:c r="C45" s="758" t="str">
        <x:v>Statizoid reproduction of WDI</x:v>
      </x:c>
      <x:c r="D45" s="758" t="str">
        <x:v>Population / 2013–2023</x:v>
      </x:c>
      <x:c r="E45" s="787" t="str">
        <x:v>https://climate.statizoid.com/stat/population-total/saudi-arabia.json</x:v>
      </x:c>
      <x:c r="F45" s="758" t="str">
        <x:v>2013/2014 newly retrieved; 2015–2023 observations retained from the supplied workbook. Mirror values have not been matched against the complete original bulk release.</x:v>
      </x:c>
      <x:c r="G45" s="758" t="str">
        <x:v>2026-09-13</x:v>
      </x:c>
      <x:c r="H45" s="4"/>
      <x:c r="I45" s="4"/>
      <x:c r="J45" s="4"/>
      <x:c r="K45" s="4"/>
      <x:c r="L45" s="4"/>
      <x:c r="M45" s="4"/>
    </x:row>
    <x:row r="46" ht="68" customHeight="1">
      <x:c r="A46" s="770" t="str">
        <x:v>N-RUS</x:v>
      </x:c>
      <x:c r="B46" s="770" t="str">
        <x:v>Russia</x:v>
      </x:c>
      <x:c r="C46" s="770" t="str">
        <x:v>Statizoid reproduction of WDI</x:v>
      </x:c>
      <x:c r="D46" s="770" t="str">
        <x:v>Population / 2013–2023</x:v>
      </x:c>
      <x:c r="E46" s="791" t="str">
        <x:v>https://climate.statizoid.com/stat/population-total/russian-federation.json</x:v>
      </x:c>
      <x:c r="F46" s="770" t="str">
        <x:v>2013/2014 newly retrieved; 2015–2023 observations retained from the supplied workbook. Mirror values have not been matched against the complete original bulk release.</x:v>
      </x:c>
      <x:c r="G46" s="770" t="str">
        <x:v>2026-09-13</x:v>
      </x:c>
      <x:c r="H46" s="4"/>
      <x:c r="I46" s="4"/>
      <x:c r="J46" s="4"/>
      <x:c r="K46" s="4"/>
      <x:c r="L46" s="4"/>
      <x:c r="M46" s="4"/>
    </x:row>
    <x:row r="47" ht="68" customHeight="1">
      <x:c r="A47" s="758" t="str">
        <x:v>N-EGY</x:v>
      </x:c>
      <x:c r="B47" s="758" t="str">
        <x:v>Egypt</x:v>
      </x:c>
      <x:c r="C47" s="758" t="str">
        <x:v>Statizoid reproduction of WDI</x:v>
      </x:c>
      <x:c r="D47" s="758" t="str">
        <x:v>Population / 2013–2023</x:v>
      </x:c>
      <x:c r="E47" s="787" t="str">
        <x:v>https://climate.statizoid.com/stat/population-total/egypt-arab-rep.json</x:v>
      </x:c>
      <x:c r="F47" s="758" t="str">
        <x:v>2013/2014 newly retrieved; 2015–2023 observations retained from the supplied workbook. Mirror values have not been matched against the complete original bulk release.</x:v>
      </x:c>
      <x:c r="G47" s="758" t="str">
        <x:v>2026-09-13</x:v>
      </x:c>
      <x:c r="H47" s="4"/>
      <x:c r="I47" s="4"/>
      <x:c r="J47" s="4"/>
      <x:c r="K47" s="4"/>
      <x:c r="L47" s="4"/>
      <x:c r="M47" s="4"/>
    </x:row>
    <x:row r="48" ht="68" customHeight="1">
      <x:c r="A48" s="770" t="str">
        <x:v>N-ARE</x:v>
      </x:c>
      <x:c r="B48" s="770" t="str">
        <x:v>United Arab Emirates</x:v>
      </x:c>
      <x:c r="C48" s="770" t="str">
        <x:v>Statizoid reproduction of WDI</x:v>
      </x:c>
      <x:c r="D48" s="770" t="str">
        <x:v>Population / 2013–2023</x:v>
      </x:c>
      <x:c r="E48" s="791" t="str">
        <x:v>https://climate.statizoid.com/stat/population-total/united-arab-emirates.json</x:v>
      </x:c>
      <x:c r="F48" s="770" t="str">
        <x:v>2013/2014 newly retrieved; 2015–2023 observations retained from the supplied workbook. Mirror values have not been matched against the complete original bulk release.</x:v>
      </x:c>
      <x:c r="G48" s="770" t="str">
        <x:v>2026-09-13</x:v>
      </x:c>
      <x:c r="H48" s="4"/>
      <x:c r="I48" s="4"/>
      <x:c r="J48" s="4"/>
      <x:c r="K48" s="4"/>
      <x:c r="L48" s="4"/>
      <x:c r="M48" s="4"/>
    </x:row>
    <x:row r="49" ht="68" customHeight="1">
      <x:c r="A49" s="758" t="str">
        <x:v>N-BRA</x:v>
      </x:c>
      <x:c r="B49" s="758" t="str">
        <x:v>Brazil</x:v>
      </x:c>
      <x:c r="C49" s="758" t="str">
        <x:v>Statizoid reproduction of WDI</x:v>
      </x:c>
      <x:c r="D49" s="758" t="str">
        <x:v>Population / 2013–2023</x:v>
      </x:c>
      <x:c r="E49" s="787" t="str">
        <x:v>https://climate.statizoid.com/stat/population-total/brazil.json</x:v>
      </x:c>
      <x:c r="F49" s="758" t="str">
        <x:v>2013/2014 newly retrieved; 2015–2023 observations retained from the supplied workbook. Mirror values have not been matched against the complete original bulk release.</x:v>
      </x:c>
      <x:c r="G49" s="758" t="str">
        <x:v>2026-09-13</x:v>
      </x:c>
      <x:c r="H49" s="4"/>
      <x:c r="I49" s="4"/>
      <x:c r="J49" s="4"/>
      <x:c r="K49" s="4"/>
      <x:c r="L49" s="4"/>
      <x:c r="M49" s="4"/>
    </x:row>
    <x:row r="50" ht="68" customHeight="1">
      <x:c r="A50" s="770" t="str">
        <x:v>N-ZAF</x:v>
      </x:c>
      <x:c r="B50" s="770" t="str">
        <x:v>South Africa</x:v>
      </x:c>
      <x:c r="C50" s="770" t="str">
        <x:v>Statizoid reproduction of WDI</x:v>
      </x:c>
      <x:c r="D50" s="770" t="str">
        <x:v>Population / 2013–2023</x:v>
      </x:c>
      <x:c r="E50" s="791" t="str">
        <x:v>https://climate.statizoid.com/stat/population-total/south-africa.json</x:v>
      </x:c>
      <x:c r="F50" s="770" t="str">
        <x:v>2013/2014 newly retrieved; 2015–2023 observations retained from the supplied workbook. Mirror values have not been matched against the complete original bulk release.</x:v>
      </x:c>
      <x:c r="G50" s="770" t="str">
        <x:v>2026-09-13</x:v>
      </x:c>
      <x:c r="H50" s="4"/>
      <x:c r="I50" s="4"/>
      <x:c r="J50" s="4"/>
      <x:c r="K50" s="4"/>
      <x:c r="L50" s="4"/>
      <x:c r="M50" s="4"/>
    </x:row>
    <x:row r="51" ht="68" customHeight="1">
      <x:c r="A51" s="758" t="str">
        <x:v>N-IRN</x:v>
      </x:c>
      <x:c r="B51" s="758" t="str">
        <x:v>Iran</x:v>
      </x:c>
      <x:c r="C51" s="758" t="str">
        <x:v>Statizoid reproduction of WDI</x:v>
      </x:c>
      <x:c r="D51" s="758" t="str">
        <x:v>Population / 2013–2023</x:v>
      </x:c>
      <x:c r="E51" s="787" t="str">
        <x:v>https://climate.statizoid.com/stat/population-total/iran-islamic-rep.json</x:v>
      </x:c>
      <x:c r="F51" s="758" t="str">
        <x:v>2013/2014 newly retrieved; 2015–2023 observations retained from the supplied workbook. Mirror values have not been matched against the complete original bulk release.</x:v>
      </x:c>
      <x:c r="G51" s="758" t="str">
        <x:v>2026-09-13</x:v>
      </x:c>
    </x:row>
    <x:row r="52" ht="68" customHeight="1">
      <x:c r="A52" s="770" t="str">
        <x:v>U-CHN</x:v>
      </x:c>
      <x:c r="B52" s="770" t="str">
        <x:v>China</x:v>
      </x:c>
      <x:c r="C52" s="770" t="str">
        <x:v>Secondary reproduction; UNDP-style HDR 2025 data</x:v>
      </x:c>
      <x:c r="D52" s="770" t="str">
        <x:v>Constant-PPP GNI pc / 2013–2023</x:v>
      </x:c>
      <x:c r="E52" s="791" t="str">
        <x:v>https://www.scribd.com/document/975856045/Copy-of-Mean-Years-of-Schooling-Years</x:v>
      </x:c>
      <x:c r="F52" s="770" t="str">
        <x:v>Secondary numeric reproduction associated with UNDP HDR 2025. 2013 = 12,724.80; 2014 = 13,714.13. Entire selected Chinese series uses this source. Original UNDP bulk file not independently matched.</x:v>
      </x:c>
      <x:c r="G52" s="770" t="str">
        <x:v>2026-09-13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0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58" customHeight="1">
      <x:c r="A1" s="706" t="str">
        <x:v>Purpose</x:v>
      </x:c>
      <x:c r="B1" s="783" t="str">
        <x:v>GNI per capita, same 2013–2023 period for Atlas and constant-PPP tables and US-relative annual charts.</x:v>
      </x:c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58" customHeight="1">
      <x:c r="A2" s="706" t="str">
        <x:v>Verification status</x:v>
      </x:c>
      <x:c r="B2" s="784" t="str">
        <x:v>Provisional. WDI numerical series use Statizoid reproductions; China uses a secondary reproduction of UNDP HDR 2025. Complete original bulk data have not been independently matched.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5" customHeight="1">
      <x:c r="A3" s="706" t="str">
        <x:v>Start year</x:v>
      </x:c>
      <x:c r="B3" s="786" t="n">
        <x:v>2013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5" customHeight="1">
      <x:c r="A4" s="706" t="str">
        <x:v>End year</x:v>
      </x:c>
      <x:c r="B4" s="786" t="n">
        <x:v>2023</x:v>
      </x:c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5" customHeight="1">
      <x:c r="A5" s="706" t="str">
        <x:v>Elapsed years</x:v>
      </x:c>
      <x:c r="B5" s="786" t="n">
        <x:f>B4-B3</x:f>
        <x:v>10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</x:row>
    <x:row r="6" ht="25" customHeight="1">
      <x:c r="A6" s="706" t="str">
        <x:v>Annual observations</x:v>
      </x:c>
      <x:c r="B6" s="786" t="n">
        <x:f>B5+1</x:f>
        <x:v>11</x:v>
      </x:c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</x:row>
    <x:row r="7" ht="42" customHeight="1">
      <x:c r="A7" s="706" t="str">
        <x:v>Income concept</x:v>
      </x:c>
      <x:c r="B7" s="785" t="str">
        <x:v>GNI per capita throughout. No GDP observations are substituted.</x:v>
      </x:c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 ht="42" customHeight="1">
      <x:c r="A8" s="706" t="str">
        <x:v>Why end in 2023</x:v>
      </x:c>
      <x:c r="B8" s="785" t="str">
        <x:v>This is the latest common endpoint available in the selected input series for all eleven countries, benchmarks and groups. Russia/UAE PPP and China's selected UNDP history end in 2023.</x:v>
      </x:c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</x:row>
    <x:row r="9" ht="42" customHeight="1">
      <x:c r="A9" s="706" t="str">
        <x:v>UAE Atlas</x:v>
      </x:c>
      <x:c r="B9" s="785" t="str">
        <x:v>Actual Atlas-method observations exist for 2013 and 2023: $53,780 and $51,100. No equivalent indicator, projection or carry-forward is needed.</x:v>
      </x:c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</x:row>
    <x:row r="10" ht="42" customHeight="1">
      <x:c r="A10" s="706" t="str">
        <x:v>Source continuity</x:v>
      </x:c>
      <x:c r="B10" s="785" t="str">
        <x:v>WDI remains the principal retrieved source, as in the preceding workbook. Its own 2013–2023 histories are retained. China uses one continuous UNDP-copy history. This period-only revision does not claim a new audit or ranking of every WDI versus UNDP release.</x:v>
      </x:c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</x:row>
    <x:row r="11" ht="42" customHeight="1">
      <x:c r="A11" s="706" t="str">
        <x:v>Alternative source [1]</x:v>
      </x:c>
      <x:c r="B11" s="785" t="str">
        <x:v>Pale yellow and [1]: China's UNDP-copy PPP values, or a growth calculation entirely within that series. The 2021 WDI anchor is not spliced into this history.</x:v>
      </x:c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</x:row>
    <x:row r="12" ht="42" customHeight="1">
      <x:c r="A12" s="706" t="str">
        <x:v>Combined sources [2]</x:v>
      </x:c>
      <x:c r="B12" s="785" t="str">
        <x:v>Pale peach and [2]: calculations combining WDI and UNDP estimates, including the all-eleven PPP aggregate and China's US-relative PPP ratios. Differences between releases/methods may affect comparability.</x:v>
      </x:c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</x:row>
    <x:row r="13" ht="42" customHeight="1">
      <x:c r="A13" s="706" t="str">
        <x:v>Group calculation</x:v>
      </x:c>
      <x:c r="B13" s="785" t="str">
        <x:v>For each year, sum(member GNI per capita × same-year population) / sum(member population). Country selections are fixed; weights vary by year.</x:v>
      </x:c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</x:row>
    <x:row r="14" ht="42" customHeight="1">
      <x:c r="A14" s="706" t="str">
        <x:v>Complete group requirement</x:v>
      </x:c>
      <x:c r="B14" s="785" t="str">
        <x:v>All 11, excluding China and excluding China/India require respectively 11, 10 and 9 members. Coverage is checked annually; no missing values are treated as zeros.</x:v>
      </x:c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</x:row>
    <x:row r="15" ht="42" customHeight="1">
      <x:c r="A15" s="706" t="str">
        <x:v>Total change</x:v>
      </x:c>
      <x:c r="B15" s="785" t="str">
        <x:v>End value / start value − 1. These changes describe GNI per capita levels, not changes in the percentage-of-US ratios.</x:v>
      </x:c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</x:row>
    <x:row r="16" ht="42" customHeight="1">
      <x:c r="A16" s="706" t="str">
        <x:v>Annualized change</x:v>
      </x:c>
      <x:c r="B16" s="785" t="str">
        <x:v>(End / Start)^(1 / elapsed years) − 1. The period 2013 to 2023 has 10 elapsed years and 11 annual observations.</x:v>
      </x:c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</x:row>
    <x:row r="17" ht="42" customHeight="1">
      <x:c r="A17" s="706" t="str">
        <x:v>Charts</x:v>
      </x:c>
      <x:c r="B17" s="785" t="str">
        <x:v>Country/group GNI per capita divided by US GNI per capita in the same year, displayed as a percentage. Atlas uses US Atlas; PPP uses US constant-PPP GNI. US = 100% every year.</x:v>
      </x:c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</x:row>
    <x:row r="18" ht="42" customHeight="1">
      <x:c r="A18" s="706" t="str">
        <x:v>Annual observations</x:v>
      </x:c>
      <x:c r="B18" s="785" t="str">
        <x:v>The new 2013 and 2014 observations were retrieved, not interpolated. The 2015–2023 annual input values from the preceding workbook are retained.</x:v>
      </x:c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</x:row>
    <x:row r="19" ht="42" customHeight="1">
      <x:c r="A19" s="706" t="str">
        <x:v>Benchmarks</x:v>
      </x:c>
      <x:c r="B19" s="785" t="str">
        <x:v>World and EU use retrieved published WDI per-capita aggregates, not independently reconstructed fixed-country aggregates.</x:v>
      </x:c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</x:row>
    <x:row r="20" ht="42" customHeight="1">
      <x:c r="A20" s="706" t="str">
        <x:v>Population series</x:v>
      </x:c>
      <x:c r="B20" s="785" t="str">
        <x:v>WDI SP.POP.TOTL as reproduced by Statizoid. China uses the same series as the preceding workbook: 1,363,240,000 in 2013 and 1,410,710,000 in 2023.</x:v>
      </x:c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</x:row>
    <x:row r="21" ht="42" customHeight="1">
      <x:c r="A21" s="706" t="str">
        <x:v>Precision</x:v>
      </x:c>
      <x:c r="B21" s="785" t="str">
        <x:v>Calculations use retrieved numeric precision. Many mirror values are rounded; displayed income levels round to the nearest dollar.</x:v>
      </x:c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</x:row>
    <x:row r="22" ht="42" customHeight="1">
      <x:c r="A22" s="706" t="str">
        <x:v>Interpretation</x:v>
      </x:c>
      <x:c r="B22" s="785" t="str">
        <x:v>Income is not wealth; national means are not median household or disposable income. Neither table nor chart establishes a causal benefit of BRICS membership.</x:v>
      </x:c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</x:row>
    <x:row r="23" ht="42" customHeight="1">
      <x:c r="A23" s="706" t="str">
        <x:v>Country selection</x:v>
      </x:c>
      <x:c r="B23" s="785" t="str">
        <x:v>Bhalla's fixed eleven-country selection only; this workbook does not assert current membership or accession dates.</x:v>
      </x:c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</x:row>
    <x:row r="24" ht="42" customHeight="1">
      <x:c r="A24" s="706" t="str">
        <x:v>Archive</x:v>
      </x:c>
      <x:c r="B24" s="785" t="str">
        <x:v>Previous inputs is an unused archive from earlier versions. All active calculations use Inputs, Annual levels and Chart data.</x:v>
      </x:c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</x:row>
    <x:row r="25" ht="42" customHeight="1">
      <x:c r="A25" s="706" t="str">
        <x:v>Sources</x:v>
      </x:c>
      <x:c r="B25" s="785" t="str">
        <x:v>Full URLs are in Sources, the row-wise Inputs URL columns, and GNI_sources_and_methodology_2013_2023.txt.</x:v>
      </x:c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</x:row>
    <x:row r="26" ht="42" customHeight="1">
      <x:c r="A26" s="706" t="str">
        <x:v>Prepared</x:v>
      </x:c>
      <x:c r="B26" s="785" t="str">
        <x:v>2026-09-13</x:v>
      </x:c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</x:row>
    <x:row r="27" ht="24" customHeight="1">
      <x:c r="A27" s="558"/>
      <x:c r="B27" s="516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</x:row>
    <x:row r="28" ht="22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</x:row>
    <x:row r="29" ht="22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</x:row>
    <x:row r="30" ht="22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</x:row>
    <x:row r="31" ht="22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</x:row>
    <x:row r="32" ht="22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</x:row>
    <x:row r="33" ht="22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</x:row>
    <x:row r="34" ht="22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</x:row>
    <x:row r="35" ht="22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</x:row>
    <x:row r="36" ht="22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</x:row>
    <x:row r="37" ht="22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</x:row>
    <x:row r="38" ht="22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</x:row>
    <x:row r="39" ht="22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</x:row>
    <x:row r="40" ht="22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</x:row>
    <x:row r="41" ht="22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</x:row>
    <x:row r="42" ht="22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</x:row>
    <x:row r="43" ht="22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</x:row>
    <x:row r="44" ht="22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</x:row>
    <x:row r="45" ht="22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</x:row>
    <x:row r="46" ht="22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</x:row>
    <x:row r="47" ht="22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</x:row>
    <x:row r="48" ht="22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</x:row>
    <x:row r="49" ht="22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</x:row>
    <x:row r="50" ht="22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2" customHeight="1">
      <x:c r="A1" s="800" t="str">
        <x:v>Annual chart data | US GNI per capita = 100% in each year</x:v>
      </x:c>
      <x:c r="B1" s="800"/>
      <x:c r="C1" s="800"/>
      <x:c r="D1" s="800"/>
      <x:c r="E1" s="800"/>
      <x:c r="F1" s="800"/>
      <x:c r="G1" s="800"/>
      <x:c r="H1" s="800"/>
    </x:row>
    <x:row r="2" ht="30" customHeight="1">
      <x:c r="A2" s="695" t="str">
        <x:v>Ratios, not growth rates or shares of world income. Underlying income is on Annual levels.</x:v>
      </x:c>
      <x:c r="B2" s="695"/>
      <x:c r="C2" s="695"/>
      <x:c r="D2" s="695"/>
      <x:c r="E2" s="695"/>
      <x:c r="F2" s="695"/>
      <x:c r="G2" s="695"/>
      <x:c r="H2" s="695"/>
    </x:row>
    <x:row r="3" ht="23" customHeight="1">
      <x:c r="A3" s="750"/>
      <x:c r="B3" s="750"/>
      <x:c r="C3" s="750"/>
      <x:c r="D3" s="750"/>
      <x:c r="E3" s="750"/>
      <x:c r="F3" s="750"/>
      <x:c r="G3" s="750"/>
      <x:c r="H3" s="750"/>
    </x:row>
    <x:row r="4" ht="34" customHeight="1">
      <x:c r="A4" s="768" t="str">
        <x:v>Year</x:v>
      </x:c>
      <x:c r="B4" s="768" t="str">
        <x:v>All 11</x:v>
      </x:c>
      <x:c r="C4" s="768" t="str">
        <x:v>Excl. China</x:v>
      </x:c>
      <x:c r="D4" s="768" t="str">
        <x:v>Excl. China &amp; India</x:v>
      </x:c>
      <x:c r="E4" s="768" t="str">
        <x:v>China</x:v>
      </x:c>
      <x:c r="F4" s="768" t="str">
        <x:v>India</x:v>
      </x:c>
      <x:c r="G4" s="768" t="str">
        <x:v>United States</x:v>
      </x:c>
      <x:c r="H4" s="768" t="str">
        <x:v>European Union</x:v>
      </x:c>
    </x:row>
    <x:row r="5" ht="23" customHeight="1">
      <x:c r="A5" s="750" t="n">
        <x:v>2013</x:v>
      </x:c>
      <x:c r="B5" s="813" t="n">
        <x:f>'Annual levels'!D159/'Annual levels'!D137</x:f>
        <x:v>0.10026038437444573</x:v>
      </x:c>
      <x:c r="C5" s="813" t="n">
        <x:f>'Annual levels'!D170/'Annual levels'!D137</x:f>
        <x:v>0.08373866562653422</x:v>
      </x:c>
      <x:c r="D5" s="813" t="n">
        <x:f>'Annual levels'!D181/'Annual levels'!D137</x:f>
        <x:v>0.15891995443731677</x:v>
      </x:c>
      <x:c r="E5" s="813" t="n">
        <x:f>'Annual levels'!D16/'Annual levels'!D137</x:f>
        <x:v>0.1276279069767442</x:v>
      </x:c>
      <x:c r="F5" s="813" t="n">
        <x:f>'Annual levels'!D27/'Annual levels'!D137</x:f>
        <x:v>0.027906976744186046</x:v>
      </x:c>
      <x:c r="G5" s="813" t="n">
        <x:f>'Annual levels'!D137/'Annual levels'!D137</x:f>
        <x:v>1</x:v>
      </x:c>
      <x:c r="H5" s="813" t="n">
        <x:f>'Annual levels'!D148/'Annual levels'!D137</x:f>
        <x:v>0.6520520930232558</x:v>
      </x:c>
    </x:row>
    <x:row r="6" ht="23" customHeight="1">
      <x:c r="A6" s="750" t="n">
        <x:v>2014</x:v>
      </x:c>
      <x:c r="B6" s="813" t="n">
        <x:f>'Annual levels'!D160/'Annual levels'!D138</x:f>
        <x:v>0.10078580964552099</x:v>
      </x:c>
      <x:c r="C6" s="813" t="n">
        <x:f>'Annual levels'!D171/'Annual levels'!D138</x:f>
        <x:v>0.07913567581928423</x:v>
      </x:c>
      <x:c r="D6" s="813" t="n">
        <x:f>'Annual levels'!D182/'Annual levels'!D138</x:f>
        <x:v>0.14829165680618664</x:v>
      </x:c>
      <x:c r="E6" s="813" t="n">
        <x:f>'Annual levels'!D17/'Annual levels'!D138</x:f>
        <x:v>0.13688760806916425</x:v>
      </x:c>
      <x:c r="F6" s="813" t="n">
        <x:f>'Annual levels'!D28/'Annual levels'!D138</x:f>
        <x:v>0.027737752161383286</x:v>
      </x:c>
      <x:c r="G6" s="813" t="n">
        <x:f>'Annual levels'!D138/'Annual levels'!D138</x:f>
        <x:v>1</x:v>
      </x:c>
      <x:c r="H6" s="813" t="n">
        <x:f>'Annual levels'!D149/'Annual levels'!D138</x:f>
        <x:v>0.6323883285302593</x:v>
      </x:c>
    </x:row>
    <x:row r="7" ht="23" customHeight="1">
      <x:c r="A7" s="750" t="n">
        <x:v>2015</x:v>
      </x:c>
      <x:c r="B7" s="813" t="n">
        <x:f>'Annual levels'!D161/'Annual levels'!D139</x:f>
        <x:v>0.0973185220585476</x:v>
      </x:c>
      <x:c r="C7" s="813" t="n">
        <x:f>'Annual levels'!D172/'Annual levels'!D139</x:f>
        <x:v>0.07026208975798724</x:v>
      </x:c>
      <x:c r="D7" s="813" t="n">
        <x:f>'Annual levels'!D183/'Annual levels'!D139</x:f>
        <x:v>0.1269247229870622</x:v>
      </x:c>
      <x:c r="E7" s="813" t="n">
        <x:f>'Annual levels'!D18/'Annual levels'!D139</x:f>
        <x:v>0.14275568181818182</x:v>
      </x:c>
      <x:c r="F7" s="813" t="n">
        <x:f>'Annual levels'!D29/'Annual levels'!D139</x:f>
        <x:v>0.028053977272727272</x:v>
      </x:c>
      <x:c r="G7" s="813" t="n">
        <x:f>'Annual levels'!D139/'Annual levels'!D139</x:f>
        <x:v>1</x:v>
      </x:c>
      <x:c r="H7" s="813" t="n">
        <x:f>'Annual levels'!D150/'Annual levels'!D139</x:f>
        <x:v>0.5976935369318181</x:v>
      </x:c>
    </x:row>
    <x:row r="8" ht="23" customHeight="1">
      <x:c r="A8" s="750" t="n">
        <x:v>2016</x:v>
      </x:c>
      <x:c r="B8" s="813" t="n">
        <x:f>'Annual levels'!D162/'Annual levels'!D140</x:f>
        <x:v>0.09578882187557937</x:v>
      </x:c>
      <x:c r="C8" s="813" t="n">
        <x:f>'Annual levels'!D173/'Annual levels'!D140</x:f>
        <x:v>0.06543380491937804</x:v>
      </x:c>
      <x:c r="D8" s="813" t="n">
        <x:f>'Annual levels'!D184/'Annual levels'!D140</x:f>
        <x:v>0.11377446191074445</x:v>
      </x:c>
      <x:c r="E8" s="813" t="n">
        <x:f>'Annual levels'!D19/'Annual levels'!D140</x:f>
        <x:v>0.1471054020763681</x:v>
      </x:c>
      <x:c r="F8" s="813" t="n">
        <x:f>'Annual levels'!D30/'Annual levels'!D140</x:f>
        <x:v>0.029385887735351047</x:v>
      </x:c>
      <x:c r="G8" s="813" t="n">
        <x:f>'Annual levels'!D140/'Annual levels'!D140</x:f>
        <x:v>1</x:v>
      </x:c>
      <x:c r="H8" s="813" t="n">
        <x:f>'Annual levels'!D151/'Annual levels'!D140</x:f>
        <x:v>0.5712458208692592</x:v>
      </x:c>
    </x:row>
    <x:row r="9" ht="23" customHeight="1">
      <x:c r="A9" s="750" t="n">
        <x:v>2017</x:v>
      </x:c>
      <x:c r="B9" s="813" t="n">
        <x:f>'Annual levels'!D163/'Annual levels'!D141</x:f>
        <x:v>0.09523026019713088</x:v>
      </x:c>
      <x:c r="C9" s="813" t="n">
        <x:f>'Annual levels'!D174/'Annual levels'!D141</x:f>
        <x:v>0.06299806868887535</x:v>
      </x:c>
      <x:c r="D9" s="813" t="n">
        <x:f>'Annual levels'!D185/'Annual levels'!D141</x:f>
        <x:v>0.10671210973172832</x:v>
      </x:c>
      <x:c r="E9" s="813" t="n">
        <x:f>'Annual levels'!D20/'Annual levels'!D141</x:f>
        <x:v>0.15001698946653075</x:v>
      </x:c>
      <x:c r="F9" s="813" t="n">
        <x:f>'Annual levels'!D31/'Annual levels'!D141</x:f>
        <x:v>0.030411145090044174</x:v>
      </x:c>
      <x:c r="G9" s="813" t="n">
        <x:f>'Annual levels'!D141/'Annual levels'!D141</x:f>
        <x:v>1</x:v>
      </x:c>
      <x:c r="H9" s="813" t="n">
        <x:f>'Annual levels'!D152/'Annual levels'!D141</x:f>
        <x:v>0.54497791369351</x:v>
      </x:c>
    </x:row>
    <x:row r="10" ht="23" customHeight="1">
      <x:c r="A10" s="750" t="n">
        <x:v>2018</x:v>
      </x:c>
      <x:c r="B10" s="813" t="n">
        <x:f>'Annual levels'!D164/'Annual levels'!D142</x:f>
        <x:v>0.09676984314363928</x:v>
      </x:c>
      <x:c r="C10" s="813" t="n">
        <x:f>'Annual levels'!D175/'Annual levels'!D142</x:f>
        <x:v>0.06319232407010196</x:v>
      </x:c>
      <x:c r="D10" s="813" t="n">
        <x:f>'Annual levels'!D186/'Annual levels'!D142</x:f>
        <x:v>0.10606979832858679</x:v>
      </x:c>
      <x:c r="E10" s="813" t="n">
        <x:f>'Annual levels'!D21/'Annual levels'!D142</x:f>
        <x:v>0.15418781725888325</x:v>
      </x:c>
      <x:c r="F10" s="813" t="n">
        <x:f>'Annual levels'!D32/'Annual levels'!D142</x:f>
        <x:v>0.03125</x:v>
      </x:c>
      <x:c r="G10" s="813" t="n">
        <x:f>'Annual levels'!D142/'Annual levels'!D142</x:f>
        <x:v>1</x:v>
      </x:c>
      <x:c r="H10" s="813" t="n">
        <x:f>'Annual levels'!D153/'Annual levels'!D142</x:f>
        <x:v>0.5535358502538071</x:v>
      </x:c>
    </x:row>
    <x:row r="11" ht="23" customHeight="1">
      <x:c r="A11" s="750" t="n">
        <x:v>2019</x:v>
      </x:c>
      <x:c r="B11" s="813" t="n">
        <x:f>'Annual levels'!D165/'Annual levels'!D143</x:f>
        <x:v>0.09846405261049161</x:v>
      </x:c>
      <x:c r="C11" s="813" t="n">
        <x:f>'Annual levels'!D176/'Annual levels'!D143</x:f>
        <x:v>0.06294000901831441</x:v>
      </x:c>
      <x:c r="D11" s="813" t="n">
        <x:f>'Annual levels'!D187/'Annual levels'!D143</x:f>
        <x:v>0.10522173933682293</x:v>
      </x:c>
      <x:c r="E11" s="813" t="n">
        <x:f>'Annual levels'!D22/'Annual levels'!D143</x:f>
        <x:v>0.15962940461725394</x:v>
      </x:c>
      <x:c r="F11" s="813" t="n">
        <x:f>'Annual levels'!D33/'Annual levels'!D143</x:f>
        <x:v>0.03143985419198056</x:v>
      </x:c>
      <x:c r="G11" s="813" t="n">
        <x:f>'Annual levels'!D143/'Annual levels'!D143</x:f>
        <x:v>1</x:v>
      </x:c>
      <x:c r="H11" s="813" t="n">
        <x:f>'Annual levels'!D154/'Annual levels'!D143</x:f>
        <x:v>0.5514854191980559</x:v>
      </x:c>
    </x:row>
    <x:row r="12" ht="23" customHeight="1">
      <x:c r="A12" s="750" t="n">
        <x:v>2020</x:v>
      </x:c>
      <x:c r="B12" s="813" t="n">
        <x:f>'Annual levels'!D166/'Annual levels'!D144</x:f>
        <x:v>0.09813058060938733</x:v>
      </x:c>
      <x:c r="C12" s="813" t="n">
        <x:f>'Annual levels'!D177/'Annual levels'!D144</x:f>
        <x:v>0.058919802530957556</x:v>
      </x:c>
      <x:c r="D12" s="813" t="n">
        <x:f>'Annual levels'!D188/'Annual levels'!D144</x:f>
        <x:v>0.09849921058495478</x:v>
      </x:c>
      <x:c r="E12" s="813" t="n">
        <x:f>'Annual levels'!D23/'Annual levels'!D144</x:f>
        <x:v>0.16617669812780442</x:v>
      </x:c>
      <x:c r="F12" s="813" t="n">
        <x:f>'Annual levels'!D34/'Annual levels'!D144</x:f>
        <x:v>0.029398112331734488</x:v>
      </x:c>
      <x:c r="G12" s="813" t="n">
        <x:f>'Annual levels'!D144/'Annual levels'!D144</x:f>
        <x:v>1</x:v>
      </x:c>
      <x:c r="H12" s="813" t="n">
        <x:f>'Annual levels'!D155/'Annual levels'!D144</x:f>
        <x:v>0.5364583010985611</x:v>
      </x:c>
    </x:row>
    <x:row r="13" ht="23" customHeight="1">
      <x:c r="A13" s="750" t="n">
        <x:v>2021</x:v>
      </x:c>
      <x:c r="B13" s="813" t="n">
        <x:f>'Annual levels'!D167/'Annual levels'!D145</x:f>
        <x:v>0.09891393611182822</x:v>
      </x:c>
      <x:c r="C13" s="813" t="n">
        <x:f>'Annual levels'!D178/'Annual levels'!D145</x:f>
        <x:v>0.05773817062877872</x:v>
      </x:c>
      <x:c r="D13" s="813" t="n">
        <x:f>'Annual levels'!D189/'Annual levels'!D145</x:f>
        <x:v>0.09447596022831696</x:v>
      </x:c>
      <x:c r="E13" s="813" t="n">
        <x:f>'Annual levels'!D24/'Annual levels'!D145</x:f>
        <x:v>0.17088519088239407</x:v>
      </x:c>
      <x:c r="F13" s="813" t="n">
        <x:f>'Annual levels'!D35/'Annual levels'!D145</x:f>
        <x:v>0.030345406236889947</x:v>
      </x:c>
      <x:c r="G13" s="813" t="n">
        <x:f>'Annual levels'!D145/'Annual levels'!D145</x:f>
        <x:v>1</x:v>
      </x:c>
      <x:c r="H13" s="813" t="n">
        <x:f>'Annual levels'!D156/'Annual levels'!D145</x:f>
        <x:v>0.5393511397007411</x:v>
      </x:c>
    </x:row>
    <x:row r="14" ht="23" customHeight="1">
      <x:c r="A14" s="750" t="n">
        <x:v>2022</x:v>
      </x:c>
      <x:c r="B14" s="813" t="n">
        <x:f>'Annual levels'!D168/'Annual levels'!D146</x:f>
        <x:v>0.09897750194562414</x:v>
      </x:c>
      <x:c r="C14" s="813" t="n">
        <x:f>'Annual levels'!D179/'Annual levels'!D146</x:f>
        <x:v>0.058413156392670966</x:v>
      </x:c>
      <x:c r="D14" s="813" t="n">
        <x:f>'Annual levels'!D190/'Annual levels'!D146</x:f>
        <x:v>0.09567652511593319</x:v>
      </x:c>
      <x:c r="E14" s="813" t="n">
        <x:f>'Annual levels'!D25/'Annual levels'!D146</x:f>
        <x:v>0.17052958694807718</x:v>
      </x:c>
      <x:c r="F14" s="813" t="n">
        <x:f>'Annual levels'!D36/'Annual levels'!D146</x:f>
        <x:v>0.030558073287582546</x:v>
      </x:c>
      <x:c r="G14" s="813" t="n">
        <x:f>'Annual levels'!D146/'Annual levels'!D146</x:f>
        <x:v>1</x:v>
      </x:c>
      <x:c r="H14" s="813" t="n">
        <x:f>'Annual levels'!D157/'Annual levels'!D146</x:f>
        <x:v>0.5260546419785057</x:v>
      </x:c>
    </x:row>
    <x:row r="15" ht="23" customHeight="1">
      <x:c r="A15" s="750" t="n">
        <x:v>2023</x:v>
      </x:c>
      <x:c r="B15" s="813" t="n">
        <x:f>'Annual levels'!D169/'Annual levels'!D147</x:f>
        <x:v>0.10057278165439626</x:v>
      </x:c>
      <x:c r="C15" s="813" t="n">
        <x:f>'Annual levels'!D180/'Annual levels'!D147</x:f>
        <x:v>0.06052512269574728</x:v>
      </x:c>
      <x:c r="D15" s="813" t="n">
        <x:f>'Annual levels'!D191/'Annual levels'!D147</x:f>
        <x:v>0.09974150676439861</x:v>
      </x:c>
      <x:c r="E15" s="813" t="n">
        <x:f>'Annual levels'!D26/'Annual levels'!D147</x:f>
        <x:v>0.1719824890556598</x:v>
      </x:c>
      <x:c r="F15" s="813" t="n">
        <x:f>'Annual levels'!D37/'Annual levels'!D147</x:f>
        <x:v>0.031144465290806753</x:v>
      </x:c>
      <x:c r="G15" s="813" t="n">
        <x:f>'Annual levels'!D147/'Annual levels'!D147</x:f>
        <x:v>1</x:v>
      </x:c>
      <x:c r="H15" s="813" t="n">
        <x:f>'Annual levels'!D158/'Annual levels'!D147</x:f>
        <x:v>0.5118073796122576</x:v>
      </x:c>
    </x:row>
    <x:row r="16" ht="23" customHeight="1">
      <x:c r="A16" s="750"/>
      <x:c r="B16" s="796"/>
      <x:c r="C16" s="796"/>
      <x:c r="D16" s="750"/>
      <x:c r="E16" s="750"/>
      <x:c r="F16" s="750"/>
      <x:c r="G16" s="750"/>
      <x:c r="H16" s="750"/>
    </x:row>
    <x:row r="17" ht="23" customHeight="1">
      <x:c r="A17" s="758"/>
      <x:c r="B17" s="797"/>
      <x:c r="C17" s="797"/>
      <x:c r="D17" s="758"/>
      <x:c r="E17" s="758"/>
      <x:c r="F17" s="758"/>
      <x:c r="G17" s="758"/>
      <x:c r="H17" s="758"/>
    </x:row>
    <x:row r="18" ht="34" customHeight="1">
      <x:c r="A18" s="805" t="str">
        <x:v>CONSTANT PPP · same-year US denominator</x:v>
      </x:c>
      <x:c r="B18" s="806"/>
      <x:c r="C18" s="806"/>
      <x:c r="D18" s="805"/>
      <x:c r="E18" s="805"/>
      <x:c r="F18" s="805"/>
      <x:c r="G18" s="805"/>
      <x:c r="H18" s="805"/>
    </x:row>
    <x:row r="19" ht="23" customHeight="1">
      <x:c r="A19" s="750"/>
      <x:c r="B19" s="796"/>
      <x:c r="C19" s="796"/>
      <x:c r="D19" s="750"/>
      <x:c r="E19" s="750"/>
      <x:c r="F19" s="750"/>
      <x:c r="G19" s="750"/>
      <x:c r="H19" s="750"/>
    </x:row>
    <x:row r="20" ht="23" customHeight="1">
      <x:c r="A20" s="747"/>
      <x:c r="B20" s="798"/>
      <x:c r="C20" s="798"/>
      <x:c r="D20" s="747"/>
      <x:c r="E20" s="747"/>
      <x:c r="F20" s="747"/>
      <x:c r="G20" s="747"/>
      <x:c r="H20" s="747"/>
    </x:row>
    <x:row r="21" ht="34" customHeight="1">
      <x:c r="A21" s="805" t="str">
        <x:v>Year</x:v>
      </x:c>
      <x:c r="B21" s="811" t="str">
        <x:v>All 11</x:v>
      </x:c>
      <x:c r="C21" s="812" t="str">
        <x:v>Excl. China</x:v>
      </x:c>
      <x:c r="D21" s="812" t="str">
        <x:v>Excl. China &amp; India</x:v>
      </x:c>
      <x:c r="E21" s="811" t="str">
        <x:v>China</x:v>
      </x:c>
      <x:c r="F21" s="812" t="str">
        <x:v>India</x:v>
      </x:c>
      <x:c r="G21" s="812" t="str">
        <x:v>United States</x:v>
      </x:c>
      <x:c r="H21" s="812" t="str">
        <x:v>European Union</x:v>
      </x:c>
    </x:row>
    <x:row r="22" ht="23" customHeight="1">
      <x:c r="A22" s="750" t="n">
        <x:v>2013</x:v>
      </x:c>
      <x:c r="B22" s="816" t="n">
        <x:f>'Annual levels'!E159/'Annual levels'!E137</x:f>
        <x:v>0.18855534143693853</x:v>
      </x:c>
      <x:c r="C22" s="813" t="n">
        <x:f>'Annual levels'!E170/'Annual levels'!E137</x:f>
        <x:v>0.17803415422519364</x:v>
      </x:c>
      <x:c r="D22" s="813" t="n">
        <x:f>'Annual levels'!E181/'Annual levels'!E137</x:f>
        <x:v>0.29783040295274615</x:v>
      </x:c>
      <x:c r="E22" s="816" t="n">
        <x:f>'Annual levels'!E16/'Annual levels'!E137</x:f>
        <x:v>0.20598323941860822</x:v>
      </x:c>
      <x:c r="F22" s="813" t="n">
        <x:f>'Annual levels'!E27/'Annual levels'!E137</x:f>
        <x:v>0.0890701713775113</x:v>
      </x:c>
      <x:c r="G22" s="813" t="n">
        <x:f>'Annual levels'!E137/'Annual levels'!E137</x:f>
        <x:v>1</x:v>
      </x:c>
      <x:c r="H22" s="813" t="n">
        <x:f>'Annual levels'!E148/'Annual levels'!E137</x:f>
        <x:v>0.7318339352401179</x:v>
      </x:c>
    </x:row>
    <x:row r="23" ht="23" customHeight="1">
      <x:c r="A23" s="750" t="n">
        <x:v>2014</x:v>
      </x:c>
      <x:c r="B23" s="816" t="n">
        <x:f>'Annual levels'!E160/'Annual levels'!E138</x:f>
        <x:v>0.1911973081837149</x:v>
      </x:c>
      <x:c r="C23" s="813" t="n">
        <x:f>'Annual levels'!E171/'Annual levels'!E138</x:f>
        <x:v>0.17595546224559258</x:v>
      </x:c>
      <x:c r="D23" s="813" t="n">
        <x:f>'Annual levels'!E182/'Annual levels'!E138</x:f>
        <x:v>0.28859541810036715</x:v>
      </x:c>
      <x:c r="E23" s="816" t="n">
        <x:f>'Annual levels'!E17/'Annual levels'!E138</x:f>
        <x:v>0.21661322727588625</x:v>
      </x:c>
      <x:c r="F23" s="813" t="n">
        <x:f>'Annual levels'!E28/'Annual levels'!E138</x:f>
        <x:v>0.09223949481611585</x:v>
      </x:c>
      <x:c r="G23" s="813" t="n">
        <x:f>'Annual levels'!E138/'Annual levels'!E138</x:f>
        <x:v>1</x:v>
      </x:c>
      <x:c r="H23" s="813" t="n">
        <x:f>'Annual levels'!E149/'Annual levels'!E138</x:f>
        <x:v>0.7274464711048213</x:v>
      </x:c>
    </x:row>
    <x:row r="24" ht="23" customHeight="1">
      <x:c r="A24" s="750" t="n">
        <x:v>2015</x:v>
      </x:c>
      <x:c r="B24" s="816" t="n">
        <x:f>'Annual levels'!E161/'Annual levels'!E139</x:f>
        <x:v>0.19037851416347043</x:v>
      </x:c>
      <x:c r="C24" s="813" t="n">
        <x:f>'Annual levels'!E172/'Annual levels'!E139</x:f>
        <x:v>0.17050762246265314</x:v>
      </x:c>
      <x:c r="D24" s="813" t="n">
        <x:f>'Annual levels'!E183/'Annual levels'!E139</x:f>
        <x:v>0.270357834374839</x:v>
      </x:c>
      <x:c r="E24" s="816" t="n">
        <x:f>'Annual levels'!E18/'Annual levels'!E139</x:f>
        <x:v>0.22374865220483095</x:v>
      </x:c>
      <x:c r="F24" s="813" t="n">
        <x:f>'Annual levels'!E29/'Annual levels'!E139</x:f>
        <x:v>0.09612899344574344</x:v>
      </x:c>
      <x:c r="G24" s="813" t="n">
        <x:f>'Annual levels'!E139/'Annual levels'!E139</x:f>
        <x:v>1</x:v>
      </x:c>
      <x:c r="H24" s="813" t="n">
        <x:f>'Annual levels'!E150/'Annual levels'!E139</x:f>
        <x:v>0.7284541734217107</x:v>
      </x:c>
    </x:row>
    <x:row r="25" ht="23" customHeight="1">
      <x:c r="A25" s="750" t="n">
        <x:v>2016</x:v>
      </x:c>
      <x:c r="B25" s="816" t="n">
        <x:f>'Annual levels'!E162/'Annual levels'!E140</x:f>
        <x:v>0.19616966298654936</x:v>
      </x:c>
      <x:c r="C25" s="813" t="n">
        <x:f>'Annual levels'!E173/'Annual levels'!E140</x:f>
        <x:v>0.172404269090722</x:v>
      </x:c>
      <x:c r="D25" s="813" t="n">
        <x:f>'Annual levels'!E184/'Annual levels'!E140</x:f>
        <x:v>0.2664437025749131</x:v>
      </x:c>
      <x:c r="E25" s="816" t="n">
        <x:f>'Annual levels'!E19/'Annual levels'!E140</x:f>
        <x:v>0.23634617626665194</x:v>
      </x:c>
      <x:c r="F25" s="813" t="n">
        <x:f>'Annual levels'!E30/'Annual levels'!E140</x:f>
        <x:v>0.1022785008191742</x:v>
      </x:c>
      <x:c r="G25" s="813" t="n">
        <x:f>'Annual levels'!E140/'Annual levels'!E140</x:f>
        <x:v>1</x:v>
      </x:c>
      <x:c r="H25" s="813" t="n">
        <x:f>'Annual levels'!E151/'Annual levels'!E140</x:f>
        <x:v>0.7429695218108966</x:v>
      </x:c>
    </x:row>
    <x:row r="26" ht="23" customHeight="1">
      <x:c r="A26" s="750" t="n">
        <x:v>2017</x:v>
      </x:c>
      <x:c r="B26" s="816" t="n">
        <x:f>'Annual levels'!E163/'Annual levels'!E141</x:f>
        <x:v>0.20165369992429283</x:v>
      </x:c>
      <x:c r="C26" s="813" t="n">
        <x:f>'Annual levels'!E174/'Annual levels'!E141</x:f>
        <x:v>0.17481392701122941</x:v>
      </x:c>
      <x:c r="D26" s="813" t="n">
        <x:f>'Annual levels'!E185/'Annual levels'!E141</x:f>
        <x:v>0.26721298468878346</x:v>
      </x:c>
      <x:c r="E26" s="816" t="n">
        <x:f>'Annual levels'!E20/'Annual levels'!E141</x:f>
        <x:v>0.24727465535524917</x:v>
      </x:c>
      <x:c r="F26" s="813" t="n">
        <x:f>'Annual levels'!E31/'Annual levels'!E141</x:f>
        <x:v>0.10593443288734461</x:v>
      </x:c>
      <x:c r="G26" s="813" t="n">
        <x:f>'Annual levels'!E141/'Annual levels'!E141</x:f>
        <x:v>1</x:v>
      </x:c>
      <x:c r="H26" s="813" t="n">
        <x:f>'Annual levels'!E152/'Annual levels'!E141</x:f>
        <x:v>0.7465400148913607</x:v>
      </x:c>
    </x:row>
    <x:row r="27" ht="23" customHeight="1">
      <x:c r="A27" s="750" t="n">
        <x:v>2018</x:v>
      </x:c>
      <x:c r="B27" s="816" t="n">
        <x:f>'Annual levels'!E164/'Annual levels'!E142</x:f>
        <x:v>0.20519276703376113</x:v>
      </x:c>
      <x:c r="C27" s="813" t="n">
        <x:f>'Annual levels'!E175/'Annual levels'!E142</x:f>
        <x:v>0.1755881865020575</x:v>
      </x:c>
      <x:c r="D27" s="813" t="n">
        <x:f>'Annual levels'!E186/'Annual levels'!E142</x:f>
        <x:v>0.2650179094619385</x:v>
      </x:c>
      <x:c r="E27" s="816" t="n">
        <x:f>'Annual levels'!E21/'Annual levels'!E142</x:f>
        <x:v>0.2558169669616728</x:v>
      </x:c>
      <x:c r="F27" s="813" t="n">
        <x:f>'Annual levels'!E32/'Annual levels'!E142</x:f>
        <x:v>0.10896595089500842</x:v>
      </x:c>
      <x:c r="G27" s="813" t="n">
        <x:f>'Annual levels'!E142/'Annual levels'!E142</x:f>
        <x:v>1</x:v>
      </x:c>
      <x:c r="H27" s="813" t="n">
        <x:f>'Annual levels'!E153/'Annual levels'!E142</x:f>
        <x:v>0.7454000799219586</x:v>
      </x:c>
    </x:row>
    <x:row r="28" ht="23" customHeight="1">
      <x:c r="A28" s="750" t="n">
        <x:v>2019</x:v>
      </x:c>
      <x:c r="B28" s="816" t="n">
        <x:f>'Annual levels'!E165/'Annual levels'!E143</x:f>
        <x:v>0.20696340861131338</x:v>
      </x:c>
      <x:c r="C28" s="813" t="n">
        <x:f>'Annual levels'!E176/'Annual levels'!E143</x:f>
        <x:v>0.17347512944984622</x:v>
      </x:c>
      <x:c r="D28" s="813" t="n">
        <x:f>'Annual levels'!E187/'Annual levels'!E143</x:f>
        <x:v>0.25908298167284305</x:v>
      </x:c>
      <x:c r="E28" s="816" t="n">
        <x:f>'Annual levels'!E22/'Annual levels'!E143</x:f>
        <x:v>0.2646235783410602</x:v>
      </x:c>
      <x:c r="F28" s="813" t="n">
        <x:f>'Annual levels'!E33/'Annual levels'!E143</x:f>
        <x:v>0.10969674150166274</x:v>
      </x:c>
      <x:c r="G28" s="813" t="n">
        <x:f>'Annual levels'!E143/'Annual levels'!E143</x:f>
        <x:v>1</x:v>
      </x:c>
      <x:c r="H28" s="813" t="n">
        <x:f>'Annual levels'!E154/'Annual levels'!E143</x:f>
        <x:v>0.7442019883824201</x:v>
      </x:c>
    </x:row>
    <x:row r="29" ht="23" customHeight="1">
      <x:c r="A29" s="750" t="n">
        <x:v>2020</x:v>
      </x:c>
      <x:c r="B29" s="816" t="n">
        <x:f>'Annual levels'!E166/'Annual levels'!E144</x:f>
        <x:v>0.20885941216577866</x:v>
      </x:c>
      <x:c r="C29" s="813" t="n">
        <x:f>'Annual levels'!E177/'Annual levels'!E144</x:f>
        <x:v>0.16966439148730225</x:v>
      </x:c>
      <x:c r="D29" s="813" t="n">
        <x:f>'Annual levels'!E188/'Annual levels'!E144</x:f>
        <x:v>0.2563200348824824</x:v>
      </x:c>
      <x:c r="E29" s="816" t="n">
        <x:f>'Annual levels'!E23/'Annual levels'!E144</x:f>
        <x:v>0.2768781843995175</x:v>
      </x:c>
      <x:c r="F29" s="813" t="n">
        <x:f>'Annual levels'!E34/'Annual levels'!E144</x:f>
        <x:v>0.10502923941942044</x:v>
      </x:c>
      <x:c r="G29" s="813" t="n">
        <x:f>'Annual levels'!E144/'Annual levels'!E144</x:f>
        <x:v>1</x:v>
      </x:c>
      <x:c r="H29" s="813" t="n">
        <x:f>'Annual levels'!E155/'Annual levels'!E144</x:f>
        <x:v>0.7260564277817463</x:v>
      </x:c>
    </x:row>
    <x:row r="30" ht="23" customHeight="1">
      <x:c r="A30" s="750" t="n">
        <x:v>2021</x:v>
      </x:c>
      <x:c r="B30" s="816" t="n">
        <x:f>'Annual levels'!E167/'Annual levels'!E145</x:f>
        <x:v>0.2115711868010726</x:v>
      </x:c>
      <x:c r="C30" s="813" t="n">
        <x:f>'Annual levels'!E178/'Annual levels'!E145</x:f>
        <x:v>0.17110103862337783</x:v>
      </x:c>
      <x:c r="D30" s="813" t="n">
        <x:f>'Annual levels'!E189/'Annual levels'!E145</x:f>
        <x:v>0.25626167067183736</x:v>
      </x:c>
      <x:c r="E30" s="816" t="n">
        <x:f>'Annual levels'!E24/'Annual levels'!E145</x:f>
        <x:v>0.2823090907824439</x:v>
      </x:c>
      <x:c r="F30" s="813" t="n">
        <x:f>'Annual levels'!E35/'Annual levels'!E145</x:f>
        <x:v>0.10760279459192132</x:v>
      </x:c>
      <x:c r="G30" s="813" t="n">
        <x:f>'Annual levels'!E145/'Annual levels'!E145</x:f>
        <x:v>1</x:v>
      </x:c>
      <x:c r="H30" s="813" t="n">
        <x:f>'Annual levels'!E156/'Annual levels'!E145</x:f>
        <x:v>0.7263013450540877</x:v>
      </x:c>
    </x:row>
    <x:row r="31" ht="23" customHeight="1">
      <x:c r="A31" s="750" t="n">
        <x:v>2022</x:v>
      </x:c>
      <x:c r="B31" s="816" t="n">
        <x:f>'Annual levels'!E168/'Annual levels'!E146</x:f>
        <x:v>0.21474276169902676</x:v>
      </x:c>
      <x:c r="C31" s="813" t="n">
        <x:f>'Annual levels'!E179/'Annual levels'!E146</x:f>
        <x:v>0.1752446535824127</x:v>
      </x:c>
      <x:c r="D31" s="813" t="n">
        <x:f>'Annual levels'!E190/'Annual levels'!E146</x:f>
        <x:v>0.2596389246258815</x:v>
      </x:c>
      <x:c r="E31" s="816" t="n">
        <x:f>'Annual levels'!E25/'Annual levels'!E146</x:f>
        <x:v>0.2844140937733167</x:v>
      </x:c>
      <x:c r="F31" s="813" t="n">
        <x:f>'Annual levels'!E36/'Annual levels'!E146</x:f>
        <x:v>0.11215831667692375</x:v>
      </x:c>
      <x:c r="G31" s="813" t="n">
        <x:f>'Annual levels'!E146/'Annual levels'!E146</x:f>
        <x:v>1</x:v>
      </x:c>
      <x:c r="H31" s="813" t="n">
        <x:f>'Annual levels'!E157/'Annual levels'!E146</x:f>
        <x:v>0.7178331599614407</x:v>
      </x:c>
    </x:row>
    <x:row r="32" ht="23" customHeight="1">
      <x:c r="A32" s="750" t="n">
        <x:v>2023</x:v>
      </x:c>
      <x:c r="B32" s="816" t="n">
        <x:f>'Annual levels'!E169/'Annual levels'!E147</x:f>
        <x:v>0.2217596896551621</x:v>
      </x:c>
      <x:c r="C32" s="813" t="n">
        <x:f>'Annual levels'!E180/'Annual levels'!E147</x:f>
        <x:v>0.1793401266053714</x:v>
      </x:c>
      <x:c r="D32" s="813" t="n">
        <x:f>'Annual levels'!E191/'Annual levels'!E147</x:f>
        <x:v>0.2609930823187623</x:v>
      </x:c>
      <x:c r="E32" s="816" t="n">
        <x:f>'Annual levels'!E26/'Annual levels'!E147</x:f>
        <x:v>0.2973987822823431</x:v>
      </x:c>
      <x:c r="F32" s="813" t="n">
        <x:f>'Annual levels'!E37/'Annual levels'!E147</x:f>
        <x:v>0.11816626841089196</x:v>
      </x:c>
      <x:c r="G32" s="813" t="n">
        <x:f>'Annual levels'!E147/'Annual levels'!E147</x:f>
        <x:v>1</x:v>
      </x:c>
      <x:c r="H32" s="813" t="n">
        <x:f>'Annual levels'!E158/'Annual levels'!E147</x:f>
        <x:v>0.7213208591524577</x:v>
      </x:c>
    </x:row>
    <x:row r="33" ht="23" customHeight="1">
      <x:c r="A33" s="758"/>
      <x:c r="B33" s="758"/>
      <x:c r="C33" s="758"/>
      <x:c r="D33" s="758"/>
      <x:c r="E33" s="758"/>
      <x:c r="F33" s="758"/>
      <x:c r="G33" s="758"/>
      <x:c r="H33" s="758"/>
    </x:row>
    <x:row r="34" ht="23" customHeight="1">
      <x:c r="A34" s="750"/>
      <x:c r="B34" s="750"/>
      <x:c r="C34" s="750"/>
      <x:c r="D34" s="750"/>
      <x:c r="E34" s="750"/>
      <x:c r="F34" s="750"/>
      <x:c r="G34" s="750"/>
      <x:c r="H34" s="750"/>
    </x:row>
    <x:row r="35" ht="36" customHeight="1">
      <x:c r="A35" s="758" t="str">
        <x:v>[2] All 11 and China PPP ratios combine UNDP-copy country income with WDI input(s), including the US denominator.</x:v>
      </x:c>
      <x:c r="B35" s="758"/>
      <x:c r="C35" s="758"/>
      <x:c r="D35" s="758"/>
      <x:c r="E35" s="758"/>
      <x:c r="F35" s="758"/>
      <x:c r="G35" s="758"/>
      <x:c r="H35" s="758"/>
    </x:row>
  </x:sheetData>
  <x:mergeCells>
    <x:mergeCell ref="A1:H1"/>
    <x:mergeCell ref="A2:H2"/>
    <x:mergeCell ref="A18:H18"/>
    <x:mergeCell ref="A35:H3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33" hidden="0" customWidth="1"/>
    <x:col min="7" max="7" width="17" hidden="0" customWidth="1"/>
    <x:col min="8" max="8" width="17" hidden="0" customWidth="1"/>
    <x:col min="9" max="9" width="17" hidden="0" customWidth="1"/>
    <x:col min="3" max="3" width="9" hidden="0" customWidth="1"/>
    <x:col min="4" max="4" width="18" hidden="0" customWidth="1"/>
    <x:col min="5" max="5" width="18" hidden="0" customWidth="1"/>
    <x:col min="6" max="6" width="21" hidden="0" customWidth="1"/>
    <x:col min="10" max="10" width="24" hidden="0" customWidth="1"/>
  </x:cols>
  <x:sheetData>
    <x:row r="1" ht="32" customHeight="1">
      <x:c r="A1" s="764" t="str">
        <x:v>Annual GNI per capita | complete 2013–2023 selection</x:v>
      </x:c>
      <x:c r="B1" s="764"/>
      <x:c r="C1" s="764"/>
      <x:c r="D1" s="764"/>
      <x:c r="E1" s="764"/>
      <x:c r="F1" s="764"/>
      <x:c r="G1" s="764"/>
      <x:c r="H1" s="764"/>
      <x:c r="I1" s="764"/>
      <x:c r="J1" s="765"/>
    </x:row>
    <x:row r="2" ht="31" customHeight="1">
      <x:c r="A2" s="695" t="str">
        <x:v>Group means use each year's population. Income and population coverage must match the required member count.</x:v>
      </x:c>
      <x:c r="B2" s="695"/>
      <x:c r="C2" s="695"/>
      <x:c r="D2" s="695"/>
      <x:c r="E2" s="695"/>
      <x:c r="F2" s="695"/>
      <x:c r="G2" s="695"/>
      <x:c r="H2" s="695"/>
      <x:c r="I2" s="695"/>
      <x:c r="J2" s="695"/>
    </x:row>
    <x:row r="3" ht="21" customHeight="1">
      <x:c r="A3" s="750"/>
      <x:c r="B3" s="750"/>
      <x:c r="C3" s="750"/>
      <x:c r="D3" s="750"/>
      <x:c r="E3" s="750"/>
      <x:c r="F3" s="750"/>
      <x:c r="G3" s="750"/>
      <x:c r="H3" s="750"/>
      <x:c r="I3" s="750"/>
      <x:c r="J3" s="750"/>
    </x:row>
    <x:row r="4" ht="42" customHeight="1">
      <x:c r="A4" s="768" t="str">
        <x:v>Key</x:v>
      </x:c>
      <x:c r="B4" s="768" t="str">
        <x:v>Country / group</x:v>
      </x:c>
      <x:c r="C4" s="768" t="str">
        <x:v>Year</x:v>
      </x:c>
      <x:c r="D4" s="768" t="str">
        <x:v>Atlas GNI per capita</x:v>
      </x:c>
      <x:c r="E4" s="768" t="str">
        <x:v>PPP GNI per capita</x:v>
      </x:c>
      <x:c r="F4" s="768" t="str">
        <x:v>Population used</x:v>
      </x:c>
      <x:c r="G4" s="768" t="str">
        <x:v>Atlas members available</x:v>
      </x:c>
      <x:c r="H4" s="768" t="str">
        <x:v>PPP members available</x:v>
      </x:c>
      <x:c r="I4" s="768" t="str">
        <x:v>Required members</x:v>
      </x:c>
      <x:c r="J4" s="768" t="str">
        <x:v>PPP provenance</x:v>
      </x:c>
    </x:row>
    <x:row r="5" ht="21" customHeight="1">
      <x:c r="A5" s="750" t="str">
        <x:v>ETH</x:v>
      </x:c>
      <x:c r="B5" s="750" t="str">
        <x:v>Ethiopia</x:v>
      </x:c>
      <x:c r="C5" s="750" t="n">
        <x:v>2013</x:v>
      </x:c>
      <x:c r="D5" s="755" t="n">
        <x:f>Inputs!D5</x:f>
        <x:v>450</x:v>
      </x:c>
      <x:c r="E5" s="755" t="n">
        <x:f>Inputs!G5</x:f>
        <x:v>1604.63</x:v>
      </x:c>
      <x:c r="F5" s="755" t="n">
        <x:f>IF(ISNUMBER(Inputs!H5),Inputs!H5,"")</x:f>
        <x:v>98438800</x:v>
      </x:c>
      <x:c r="G5" s="750" t="n">
        <x:f>IF(ISNUMBER(D5),1,0)</x:f>
        <x:v>1</x:v>
      </x:c>
      <x:c r="H5" s="750" t="n">
        <x:f>IF(ISNUMBER(E5),1,0)</x:f>
        <x:v>1</x:v>
      </x:c>
      <x:c r="I5" s="750" t="n">
        <x:v>1</x:v>
      </x:c>
      <x:c r="J5" s="750" t="str">
        <x:v>WDI mirror</x:v>
      </x:c>
    </x:row>
    <x:row r="6" ht="21" customHeight="1">
      <x:c r="A6" s="750" t="str">
        <x:v>ETH</x:v>
      </x:c>
      <x:c r="B6" s="750" t="str">
        <x:v>Ethiopia</x:v>
      </x:c>
      <x:c r="C6" s="750" t="n">
        <x:v>2014</x:v>
      </x:c>
      <x:c r="D6" s="755" t="n">
        <x:f>Inputs!D6</x:f>
        <x:v>530</x:v>
      </x:c>
      <x:c r="E6" s="778" t="n">
        <x:f>Inputs!G6</x:f>
        <x:v>1757.08</x:v>
      </x:c>
      <x:c r="F6" s="778" t="n">
        <x:f>IF(ISNUMBER(Inputs!H6),Inputs!H6,"")</x:f>
        <x:v>101116000</x:v>
      </x:c>
      <x:c r="G6" s="750" t="n">
        <x:f>IF(ISNUMBER(D6),1,0)</x:f>
        <x:v>1</x:v>
      </x:c>
      <x:c r="H6" s="750" t="n">
        <x:f>IF(ISNUMBER(E6),1,0)</x:f>
        <x:v>1</x:v>
      </x:c>
      <x:c r="I6" s="750" t="n">
        <x:v>1</x:v>
      </x:c>
      <x:c r="J6" s="750" t="str">
        <x:v>WDI mirror</x:v>
      </x:c>
    </x:row>
    <x:row r="7" ht="21" customHeight="1">
      <x:c r="A7" s="750" t="str">
        <x:v>ETH</x:v>
      </x:c>
      <x:c r="B7" s="750" t="str">
        <x:v>Ethiopia</x:v>
      </x:c>
      <x:c r="C7" s="750" t="n">
        <x:v>2015</x:v>
      </x:c>
      <x:c r="D7" s="755" t="n">
        <x:f>Inputs!D7</x:f>
        <x:v>570</x:v>
      </x:c>
      <x:c r="E7" s="755" t="n">
        <x:f>Inputs!G7</x:f>
        <x:v>1917.08</x:v>
      </x:c>
      <x:c r="F7" s="755" t="n">
        <x:f>IF(ISNUMBER(Inputs!H7),Inputs!H7,"")</x:f>
        <x:v>103867000</x:v>
      </x:c>
      <x:c r="G7" s="750" t="n">
        <x:f>IF(ISNUMBER(D7),1,0)</x:f>
        <x:v>1</x:v>
      </x:c>
      <x:c r="H7" s="750" t="n">
        <x:f>IF(ISNUMBER(E7),1,0)</x:f>
        <x:v>1</x:v>
      </x:c>
      <x:c r="I7" s="750" t="n">
        <x:v>1</x:v>
      </x:c>
      <x:c r="J7" s="750" t="str">
        <x:v>WDI mirror</x:v>
      </x:c>
    </x:row>
    <x:row r="8" ht="21" customHeight="1">
      <x:c r="A8" s="750" t="str">
        <x:v>ETH</x:v>
      </x:c>
      <x:c r="B8" s="750" t="str">
        <x:v>Ethiopia</x:v>
      </x:c>
      <x:c r="C8" s="750" t="n">
        <x:v>2016</x:v>
      </x:c>
      <x:c r="D8" s="755" t="n">
        <x:f>Inputs!D8</x:f>
        <x:v>620</x:v>
      </x:c>
      <x:c r="E8" s="755" t="n">
        <x:f>Inputs!G8</x:f>
        <x:v>2044.34</x:v>
      </x:c>
      <x:c r="F8" s="755" t="n">
        <x:f>IF(ISNUMBER(Inputs!H8),Inputs!H8,"")</x:f>
        <x:v>106718000</x:v>
      </x:c>
      <x:c r="G8" s="750" t="n">
        <x:f>IF(ISNUMBER(D8),1,0)</x:f>
        <x:v>1</x:v>
      </x:c>
      <x:c r="H8" s="750" t="n">
        <x:f>IF(ISNUMBER(E8),1,0)</x:f>
        <x:v>1</x:v>
      </x:c>
      <x:c r="I8" s="750" t="n">
        <x:v>1</x:v>
      </x:c>
      <x:c r="J8" s="750" t="str">
        <x:v>WDI mirror</x:v>
      </x:c>
    </x:row>
    <x:row r="9" ht="21" customHeight="1">
      <x:c r="A9" s="750" t="str">
        <x:v>ETH</x:v>
      </x:c>
      <x:c r="B9" s="750" t="str">
        <x:v>Ethiopia</x:v>
      </x:c>
      <x:c r="C9" s="750" t="n">
        <x:v>2017</x:v>
      </x:c>
      <x:c r="D9" s="755" t="n">
        <x:f>Inputs!D9</x:f>
        <x:v>670</x:v>
      </x:c>
      <x:c r="E9" s="755" t="n">
        <x:f>Inputs!G9</x:f>
        <x:v>2176.14</x:v>
      </x:c>
      <x:c r="F9" s="755" t="n">
        <x:f>IF(ISNUMBER(Inputs!H9),Inputs!H9,"")</x:f>
        <x:v>109666000</x:v>
      </x:c>
      <x:c r="G9" s="750" t="n">
        <x:f>IF(ISNUMBER(D9),1,0)</x:f>
        <x:v>1</x:v>
      </x:c>
      <x:c r="H9" s="750" t="n">
        <x:f>IF(ISNUMBER(E9),1,0)</x:f>
        <x:v>1</x:v>
      </x:c>
      <x:c r="I9" s="750" t="n">
        <x:v>1</x:v>
      </x:c>
      <x:c r="J9" s="750" t="str">
        <x:v>WDI mirror</x:v>
      </x:c>
    </x:row>
    <x:row r="10" ht="21" customHeight="1">
      <x:c r="A10" s="750" t="str">
        <x:v>ETH</x:v>
      </x:c>
      <x:c r="B10" s="750" t="str">
        <x:v>Ethiopia</x:v>
      </x:c>
      <x:c r="C10" s="750" t="n">
        <x:v>2018</x:v>
      </x:c>
      <x:c r="D10" s="755" t="n">
        <x:f>Inputs!D10</x:f>
        <x:v>730</x:v>
      </x:c>
      <x:c r="E10" s="755" t="n">
        <x:f>Inputs!G10</x:f>
        <x:v>2224.61</x:v>
      </x:c>
      <x:c r="F10" s="755" t="n">
        <x:f>IF(ISNUMBER(Inputs!H10),Inputs!H10,"")</x:f>
        <x:v>112664000</x:v>
      </x:c>
      <x:c r="G10" s="750" t="n">
        <x:f>IF(ISNUMBER(D10),1,0)</x:f>
        <x:v>1</x:v>
      </x:c>
      <x:c r="H10" s="750" t="n">
        <x:f>IF(ISNUMBER(E10),1,0)</x:f>
        <x:v>1</x:v>
      </x:c>
      <x:c r="I10" s="750" t="n">
        <x:v>1</x:v>
      </x:c>
      <x:c r="J10" s="750" t="str">
        <x:v>WDI mirror</x:v>
      </x:c>
    </x:row>
    <x:row r="11" ht="21" customHeight="1">
      <x:c r="A11" s="750" t="str">
        <x:v>ETH</x:v>
      </x:c>
      <x:c r="B11" s="750" t="str">
        <x:v>Ethiopia</x:v>
      </x:c>
      <x:c r="C11" s="750" t="n">
        <x:v>2019</x:v>
      </x:c>
      <x:c r="D11" s="755" t="n">
        <x:f>Inputs!D11</x:f>
        <x:v>790</x:v>
      </x:c>
      <x:c r="E11" s="755" t="n">
        <x:f>Inputs!G11</x:f>
        <x:v>2341.28</x:v>
      </x:c>
      <x:c r="F11" s="755" t="n">
        <x:f>IF(ISNUMBER(Inputs!H11),Inputs!H11,"")</x:f>
        <x:v>115737000</x:v>
      </x:c>
      <x:c r="G11" s="750" t="n">
        <x:f>IF(ISNUMBER(D11),1,0)</x:f>
        <x:v>1</x:v>
      </x:c>
      <x:c r="H11" s="750" t="n">
        <x:f>IF(ISNUMBER(E11),1,0)</x:f>
        <x:v>1</x:v>
      </x:c>
      <x:c r="I11" s="750" t="n">
        <x:v>1</x:v>
      </x:c>
      <x:c r="J11" s="750" t="str">
        <x:v>WDI mirror</x:v>
      </x:c>
    </x:row>
    <x:row r="12" ht="21" customHeight="1">
      <x:c r="A12" s="750" t="str">
        <x:v>ETH</x:v>
      </x:c>
      <x:c r="B12" s="750" t="str">
        <x:v>Ethiopia</x:v>
      </x:c>
      <x:c r="C12" s="750" t="n">
        <x:v>2020</x:v>
      </x:c>
      <x:c r="D12" s="755" t="n">
        <x:f>Inputs!D12</x:f>
        <x:v>820</x:v>
      </x:c>
      <x:c r="E12" s="755" t="n">
        <x:f>Inputs!G12</x:f>
        <x:v>2476.35</x:v>
      </x:c>
      <x:c r="F12" s="755" t="n">
        <x:f>IF(ISNUMBER(Inputs!H12),Inputs!H12,"")</x:f>
        <x:v>118918000</x:v>
      </x:c>
      <x:c r="G12" s="750" t="n">
        <x:f>IF(ISNUMBER(D12),1,0)</x:f>
        <x:v>1</x:v>
      </x:c>
      <x:c r="H12" s="750" t="n">
        <x:f>IF(ISNUMBER(E12),1,0)</x:f>
        <x:v>1</x:v>
      </x:c>
      <x:c r="I12" s="750" t="n">
        <x:v>1</x:v>
      </x:c>
      <x:c r="J12" s="750" t="str">
        <x:v>WDI mirror</x:v>
      </x:c>
    </x:row>
    <x:row r="13" ht="21" customHeight="1">
      <x:c r="A13" s="750" t="str">
        <x:v>ETH</x:v>
      </x:c>
      <x:c r="B13" s="750" t="str">
        <x:v>Ethiopia</x:v>
      </x:c>
      <x:c r="C13" s="750" t="n">
        <x:v>2021</x:v>
      </x:c>
      <x:c r="D13" s="755" t="n">
        <x:f>Inputs!D13</x:f>
        <x:v>880</x:v>
      </x:c>
      <x:c r="E13" s="755" t="n">
        <x:f>Inputs!G13</x:f>
        <x:v>2575.07</x:v>
      </x:c>
      <x:c r="F13" s="755" t="n">
        <x:f>IF(ISNUMBER(Inputs!H13),Inputs!H13,"")</x:f>
        <x:v>122139000</x:v>
      </x:c>
      <x:c r="G13" s="750" t="n">
        <x:f>IF(ISNUMBER(D13),1,0)</x:f>
        <x:v>1</x:v>
      </x:c>
      <x:c r="H13" s="750" t="n">
        <x:f>IF(ISNUMBER(E13),1,0)</x:f>
        <x:v>1</x:v>
      </x:c>
      <x:c r="I13" s="750" t="n">
        <x:v>1</x:v>
      </x:c>
      <x:c r="J13" s="750" t="str">
        <x:v>WDI mirror</x:v>
      </x:c>
    </x:row>
    <x:row r="14" ht="21" customHeight="1">
      <x:c r="A14" s="750" t="str">
        <x:v>ETH</x:v>
      </x:c>
      <x:c r="B14" s="750" t="str">
        <x:v>Ethiopia</x:v>
      </x:c>
      <x:c r="C14" s="750" t="n">
        <x:v>2022</x:v>
      </x:c>
      <x:c r="D14" s="755" t="n">
        <x:f>Inputs!D14</x:f>
        <x:v>960</x:v>
      </x:c>
      <x:c r="E14" s="755" t="n">
        <x:f>Inputs!G14</x:f>
        <x:v>2633.07</x:v>
      </x:c>
      <x:c r="F14" s="755" t="n">
        <x:f>IF(ISNUMBER(Inputs!H14),Inputs!H14,"")</x:f>
        <x:v>125384000</x:v>
      </x:c>
      <x:c r="G14" s="750" t="n">
        <x:f>IF(ISNUMBER(D14),1,0)</x:f>
        <x:v>1</x:v>
      </x:c>
      <x:c r="H14" s="750" t="n">
        <x:f>IF(ISNUMBER(E14),1,0)</x:f>
        <x:v>1</x:v>
      </x:c>
      <x:c r="I14" s="750" t="n">
        <x:v>1</x:v>
      </x:c>
      <x:c r="J14" s="750" t="str">
        <x:v>WDI mirror</x:v>
      </x:c>
    </x:row>
    <x:row r="15" ht="21" customHeight="1">
      <x:c r="A15" s="750" t="str">
        <x:v>ETH</x:v>
      </x:c>
      <x:c r="B15" s="750" t="str">
        <x:v>Ethiopia</x:v>
      </x:c>
      <x:c r="C15" s="750" t="n">
        <x:v>2023</x:v>
      </x:c>
      <x:c r="D15" s="755" t="n">
        <x:f>Inputs!D15</x:f>
        <x:v>1030</x:v>
      </x:c>
      <x:c r="E15" s="755" t="n">
        <x:f>Inputs!G15</x:f>
        <x:v>2771.84</x:v>
      </x:c>
      <x:c r="F15" s="755" t="n">
        <x:f>IF(ISNUMBER(Inputs!H15),Inputs!H15,"")</x:f>
        <x:v>128692000</x:v>
      </x:c>
      <x:c r="G15" s="750" t="n">
        <x:f>IF(ISNUMBER(D15),1,0)</x:f>
        <x:v>1</x:v>
      </x:c>
      <x:c r="H15" s="750" t="n">
        <x:f>IF(ISNUMBER(E15),1,0)</x:f>
        <x:v>1</x:v>
      </x:c>
      <x:c r="I15" s="750" t="n">
        <x:v>1</x:v>
      </x:c>
      <x:c r="J15" s="750" t="str">
        <x:v>WDI mirror</x:v>
      </x:c>
    </x:row>
    <x:row r="16" ht="21" customHeight="1">
      <x:c r="A16" s="750" t="str">
        <x:v>CHN</x:v>
      </x:c>
      <x:c r="B16" s="750" t="str">
        <x:v>China</x:v>
      </x:c>
      <x:c r="C16" s="750" t="n">
        <x:v>2013</x:v>
      </x:c>
      <x:c r="D16" s="755" t="n">
        <x:f>Inputs!D16</x:f>
        <x:v>6860</x:v>
      </x:c>
      <x:c r="E16" s="780" t="n">
        <x:f>Inputs!G16</x:f>
        <x:v>12724.8</x:v>
      </x:c>
      <x:c r="F16" s="755" t="n">
        <x:f>IF(ISNUMBER(Inputs!H16),Inputs!H16,"")</x:f>
        <x:v>1363240000</x:v>
      </x:c>
      <x:c r="G16" s="750" t="n">
        <x:f>IF(ISNUMBER(D16),1,0)</x:f>
        <x:v>1</x:v>
      </x:c>
      <x:c r="H16" s="750" t="n">
        <x:f>IF(ISNUMBER(E16),1,0)</x:f>
        <x:v>1</x:v>
      </x:c>
      <x:c r="I16" s="750" t="n">
        <x:v>1</x:v>
      </x:c>
      <x:c r="J16" s="750" t="str">
        <x:v>UNDP copy [1]</x:v>
      </x:c>
    </x:row>
    <x:row r="17" ht="21" customHeight="1">
      <x:c r="A17" s="750" t="str">
        <x:v>CHN</x:v>
      </x:c>
      <x:c r="B17" s="750" t="str">
        <x:v>China</x:v>
      </x:c>
      <x:c r="C17" s="750" t="n">
        <x:v>2014</x:v>
      </x:c>
      <x:c r="D17" s="755" t="n">
        <x:f>Inputs!D17</x:f>
        <x:v>7600</x:v>
      </x:c>
      <x:c r="E17" s="780" t="n">
        <x:f>Inputs!G17</x:f>
        <x:v>13714.13</x:v>
      </x:c>
      <x:c r="F17" s="755" t="n">
        <x:f>IF(ISNUMBER(Inputs!H17),Inputs!H17,"")</x:f>
        <x:v>1371860000</x:v>
      </x:c>
      <x:c r="G17" s="750" t="n">
        <x:f>IF(ISNUMBER(D17),1,0)</x:f>
        <x:v>1</x:v>
      </x:c>
      <x:c r="H17" s="750" t="n">
        <x:f>IF(ISNUMBER(E17),1,0)</x:f>
        <x:v>1</x:v>
      </x:c>
      <x:c r="I17" s="750" t="n">
        <x:v>1</x:v>
      </x:c>
      <x:c r="J17" s="750" t="str">
        <x:v>UNDP copy [1]</x:v>
      </x:c>
    </x:row>
    <x:row r="18" ht="21" customHeight="1">
      <x:c r="A18" s="750" t="str">
        <x:v>CHN</x:v>
      </x:c>
      <x:c r="B18" s="750" t="str">
        <x:v>China</x:v>
      </x:c>
      <x:c r="C18" s="750" t="n">
        <x:v>2015</x:v>
      </x:c>
      <x:c r="D18" s="755" t="n">
        <x:f>Inputs!D18</x:f>
        <x:v>8040</x:v>
      </x:c>
      <x:c r="E18" s="780" t="n">
        <x:f>Inputs!G18</x:f>
        <x:v>14505.2</x:v>
      </x:c>
      <x:c r="F18" s="755" t="n">
        <x:f>IF(ISNUMBER(Inputs!H18),Inputs!H18,"")</x:f>
        <x:v>1379860000</x:v>
      </x:c>
      <x:c r="G18" s="750" t="n">
        <x:f>IF(ISNUMBER(D18),1,0)</x:f>
        <x:v>1</x:v>
      </x:c>
      <x:c r="H18" s="750" t="n">
        <x:f>IF(ISNUMBER(E18),1,0)</x:f>
        <x:v>1</x:v>
      </x:c>
      <x:c r="I18" s="750" t="n">
        <x:v>1</x:v>
      </x:c>
      <x:c r="J18" s="750" t="str">
        <x:v>UNDP copy [1]</x:v>
      </x:c>
    </x:row>
    <x:row r="19" ht="21" customHeight="1">
      <x:c r="A19" s="750" t="str">
        <x:v>CHN</x:v>
      </x:c>
      <x:c r="B19" s="750" t="str">
        <x:v>China</x:v>
      </x:c>
      <x:c r="C19" s="750" t="n">
        <x:v>2016</x:v>
      </x:c>
      <x:c r="D19" s="755" t="n">
        <x:f>Inputs!D19</x:f>
        <x:v>8360</x:v>
      </x:c>
      <x:c r="E19" s="780" t="n">
        <x:f>Inputs!G19</x:f>
        <x:v>15406.84</x:v>
      </x:c>
      <x:c r="F19" s="779" t="n">
        <x:f>IF(ISNUMBER(Inputs!H19),Inputs!H19,"")</x:f>
        <x:v>1387790000</x:v>
      </x:c>
      <x:c r="G19" s="750" t="n">
        <x:f>IF(ISNUMBER(D19),1,0)</x:f>
        <x:v>1</x:v>
      </x:c>
      <x:c r="H19" s="750" t="n">
        <x:f>IF(ISNUMBER(E19),1,0)</x:f>
        <x:v>1</x:v>
      </x:c>
      <x:c r="I19" s="750" t="n">
        <x:v>1</x:v>
      </x:c>
      <x:c r="J19" s="750" t="str">
        <x:v>UNDP copy [1]</x:v>
      </x:c>
    </x:row>
    <x:row r="20" ht="21" customHeight="1">
      <x:c r="A20" s="750" t="str">
        <x:v>CHN</x:v>
      </x:c>
      <x:c r="B20" s="750" t="str">
        <x:v>China</x:v>
      </x:c>
      <x:c r="C20" s="750" t="n">
        <x:v>2017</x:v>
      </x:c>
      <x:c r="D20" s="755" t="n">
        <x:f>Inputs!D20</x:f>
        <x:v>8830</x:v>
      </x:c>
      <x:c r="E20" s="780" t="n">
        <x:f>Inputs!G20</x:f>
        <x:v>16439.19</x:v>
      </x:c>
      <x:c r="F20" s="755" t="n">
        <x:f>IF(ISNUMBER(Inputs!H20),Inputs!H20,"")</x:f>
        <x:v>1396220000</x:v>
      </x:c>
      <x:c r="G20" s="750" t="n">
        <x:f>IF(ISNUMBER(D20),1,0)</x:f>
        <x:v>1</x:v>
      </x:c>
      <x:c r="H20" s="750" t="n">
        <x:f>IF(ISNUMBER(E20),1,0)</x:f>
        <x:v>1</x:v>
      </x:c>
      <x:c r="I20" s="750" t="n">
        <x:v>1</x:v>
      </x:c>
      <x:c r="J20" s="750" t="str">
        <x:v>UNDP copy [1]</x:v>
      </x:c>
    </x:row>
    <x:row r="21" ht="21" customHeight="1">
      <x:c r="A21" s="750" t="str">
        <x:v>CHN</x:v>
      </x:c>
      <x:c r="B21" s="750" t="str">
        <x:v>China</x:v>
      </x:c>
      <x:c r="C21" s="750" t="n">
        <x:v>2018</x:v>
      </x:c>
      <x:c r="D21" s="755" t="n">
        <x:f>Inputs!D21</x:f>
        <x:v>9720</x:v>
      </x:c>
      <x:c r="E21" s="780" t="n">
        <x:f>Inputs!G21</x:f>
        <x:v>17412.54</x:v>
      </x:c>
      <x:c r="F21" s="755" t="n">
        <x:f>IF(ISNUMBER(Inputs!H21),Inputs!H21,"")</x:f>
        <x:v>1402760000</x:v>
      </x:c>
      <x:c r="G21" s="750" t="n">
        <x:f>IF(ISNUMBER(D21),1,0)</x:f>
        <x:v>1</x:v>
      </x:c>
      <x:c r="H21" s="750" t="n">
        <x:f>IF(ISNUMBER(E21),1,0)</x:f>
        <x:v>1</x:v>
      </x:c>
      <x:c r="I21" s="750" t="n">
        <x:v>1</x:v>
      </x:c>
      <x:c r="J21" s="750" t="str">
        <x:v>UNDP copy [1]</x:v>
      </x:c>
    </x:row>
    <x:row r="22" ht="21" customHeight="1">
      <x:c r="A22" s="751" t="str">
        <x:v>CHN</x:v>
      </x:c>
      <x:c r="B22" s="751" t="str">
        <x:v>China</x:v>
      </x:c>
      <x:c r="C22" s="751" t="n">
        <x:v>2019</x:v>
      </x:c>
      <x:c r="D22" s="752" t="n">
        <x:f>Inputs!D22</x:f>
        <x:v>10510</x:v>
      </x:c>
      <x:c r="E22" s="780" t="n">
        <x:f>Inputs!G22</x:f>
        <x:v>18413.62</x:v>
      </x:c>
      <x:c r="F22" s="752" t="n">
        <x:f>IF(ISNUMBER(Inputs!H22),Inputs!H22,"")</x:f>
        <x:v>1407750000</x:v>
      </x:c>
      <x:c r="G22" s="751" t="n">
        <x:f>IF(ISNUMBER(D22),1,0)</x:f>
        <x:v>1</x:v>
      </x:c>
      <x:c r="H22" s="751" t="n">
        <x:f>IF(ISNUMBER(E22),1,0)</x:f>
        <x:v>1</x:v>
      </x:c>
      <x:c r="I22" s="751" t="n">
        <x:v>1</x:v>
      </x:c>
      <x:c r="J22" s="750" t="str">
        <x:v>UNDP copy [1]</x:v>
      </x:c>
    </x:row>
    <x:row r="23" ht="21" customHeight="1">
      <x:c r="A23" s="751" t="str">
        <x:v>CHN</x:v>
      </x:c>
      <x:c r="B23" s="751" t="str">
        <x:v>China</x:v>
      </x:c>
      <x:c r="C23" s="751" t="n">
        <x:v>2020</x:v>
      </x:c>
      <x:c r="D23" s="752" t="n">
        <x:f>Inputs!D23</x:f>
        <x:v>10740</x:v>
      </x:c>
      <x:c r="E23" s="780" t="n">
        <x:f>Inputs!G23</x:f>
        <x:v>18683.02</x:v>
      </x:c>
      <x:c r="F23" s="778" t="n">
        <x:f>IF(ISNUMBER(Inputs!H23),Inputs!H23,"")</x:f>
        <x:v>1411100000</x:v>
      </x:c>
      <x:c r="G23" s="751" t="n">
        <x:f>IF(ISNUMBER(D23),1,0)</x:f>
        <x:v>1</x:v>
      </x:c>
      <x:c r="H23" s="751" t="n">
        <x:f>IF(ISNUMBER(E23),1,0)</x:f>
        <x:v>1</x:v>
      </x:c>
      <x:c r="I23" s="751" t="n">
        <x:v>1</x:v>
      </x:c>
      <x:c r="J23" s="750" t="str">
        <x:v>UNDP copy [1]</x:v>
      </x:c>
    </x:row>
    <x:row r="24" ht="21" customHeight="1">
      <x:c r="A24" s="751" t="str">
        <x:v>CHN</x:v>
      </x:c>
      <x:c r="B24" s="751" t="str">
        <x:v>China</x:v>
      </x:c>
      <x:c r="C24" s="751" t="n">
        <x:v>2021</x:v>
      </x:c>
      <x:c r="D24" s="752" t="n">
        <x:f>Inputs!D24</x:f>
        <x:v>12220</x:v>
      </x:c>
      <x:c r="E24" s="780" t="n">
        <x:f>Inputs!G24</x:f>
        <x:v>20264.57</x:v>
      </x:c>
      <x:c r="F24" s="752" t="n">
        <x:f>IF(ISNUMBER(Inputs!H24),Inputs!H24,"")</x:f>
        <x:v>1412360000</x:v>
      </x:c>
      <x:c r="G24" s="751" t="n">
        <x:f>IF(ISNUMBER(D24),1,0)</x:f>
        <x:v>1</x:v>
      </x:c>
      <x:c r="H24" s="751" t="n">
        <x:f>IF(ISNUMBER(E24),1,0)</x:f>
        <x:v>1</x:v>
      </x:c>
      <x:c r="I24" s="751" t="n">
        <x:v>1</x:v>
      </x:c>
      <x:c r="J24" s="750" t="str">
        <x:v>UNDP copy [1]</x:v>
      </x:c>
    </x:row>
    <x:row r="25" ht="21" customHeight="1">
      <x:c r="A25" s="751" t="str">
        <x:v>CHN</x:v>
      </x:c>
      <x:c r="B25" s="751" t="str">
        <x:v>China</x:v>
      </x:c>
      <x:c r="C25" s="751" t="n">
        <x:v>2022</x:v>
      </x:c>
      <x:c r="D25" s="752" t="n">
        <x:f>Inputs!D25</x:f>
        <x:v>13170</x:v>
      </x:c>
      <x:c r="E25" s="780" t="n">
        <x:f>Inputs!G25</x:f>
        <x:v>20888.85</x:v>
      </x:c>
      <x:c r="F25" s="752" t="n">
        <x:f>IF(ISNUMBER(Inputs!H25),Inputs!H25,"")</x:f>
        <x:v>1412170000</x:v>
      </x:c>
      <x:c r="G25" s="751" t="n">
        <x:f>IF(ISNUMBER(D25),1,0)</x:f>
        <x:v>1</x:v>
      </x:c>
      <x:c r="H25" s="751" t="n">
        <x:f>IF(ISNUMBER(E25),1,0)</x:f>
        <x:v>1</x:v>
      </x:c>
      <x:c r="I25" s="751" t="n">
        <x:v>1</x:v>
      </x:c>
      <x:c r="J25" s="750" t="str">
        <x:v>UNDP copy [1]</x:v>
      </x:c>
    </x:row>
    <x:row r="26" ht="21" customHeight="1">
      <x:c r="A26" s="751" t="str">
        <x:v>CHN</x:v>
      </x:c>
      <x:c r="B26" s="751" t="str">
        <x:v>China</x:v>
      </x:c>
      <x:c r="C26" s="751" t="n">
        <x:v>2023</x:v>
      </x:c>
      <x:c r="D26" s="752" t="n">
        <x:f>Inputs!D26</x:f>
        <x:v>13750</x:v>
      </x:c>
      <x:c r="E26" s="780" t="n">
        <x:f>Inputs!G26</x:f>
        <x:v>22029.22</x:v>
      </x:c>
      <x:c r="F26" s="752" t="n">
        <x:f>IF(ISNUMBER(Inputs!H26),Inputs!H26,"")</x:f>
        <x:v>1410710000</x:v>
      </x:c>
      <x:c r="G26" s="751" t="n">
        <x:f>IF(ISNUMBER(D26),1,0)</x:f>
        <x:v>1</x:v>
      </x:c>
      <x:c r="H26" s="751" t="n">
        <x:f>IF(ISNUMBER(E26),1,0)</x:f>
        <x:v>1</x:v>
      </x:c>
      <x:c r="I26" s="751" t="n">
        <x:v>1</x:v>
      </x:c>
      <x:c r="J26" s="750" t="str">
        <x:v>UNDP copy [1]</x:v>
      </x:c>
    </x:row>
    <x:row r="27" ht="21" customHeight="1">
      <x:c r="A27" s="751" t="str">
        <x:v>IND</x:v>
      </x:c>
      <x:c r="B27" s="751" t="str">
        <x:v>India</x:v>
      </x:c>
      <x:c r="C27" s="751" t="n">
        <x:v>2013</x:v>
      </x:c>
      <x:c r="D27" s="752" t="n">
        <x:f>Inputs!D27</x:f>
        <x:v>1500</x:v>
      </x:c>
      <x:c r="E27" s="752" t="n">
        <x:f>Inputs!G27</x:f>
        <x:v>5502.39</x:v>
      </x:c>
      <x:c r="F27" s="752" t="n">
        <x:f>IF(ISNUMBER(Inputs!H27),Inputs!H27,"")</x:f>
        <x:v>1295830000</x:v>
      </x:c>
      <x:c r="G27" s="751" t="n">
        <x:f>IF(ISNUMBER(D27),1,0)</x:f>
        <x:v>1</x:v>
      </x:c>
      <x:c r="H27" s="751" t="n">
        <x:f>IF(ISNUMBER(E27),1,0)</x:f>
        <x:v>1</x:v>
      </x:c>
      <x:c r="I27" s="751" t="n">
        <x:v>1</x:v>
      </x:c>
      <x:c r="J27" s="750" t="str">
        <x:v>WDI mirror</x:v>
      </x:c>
    </x:row>
    <x:row r="28" ht="21" customHeight="1">
      <x:c r="A28" s="751" t="str">
        <x:v>IND</x:v>
      </x:c>
      <x:c r="B28" s="751" t="str">
        <x:v>India</x:v>
      </x:c>
      <x:c r="C28" s="751" t="n">
        <x:v>2014</x:v>
      </x:c>
      <x:c r="D28" s="752" t="n">
        <x:f>Inputs!D28</x:f>
        <x:v>1540</x:v>
      </x:c>
      <x:c r="E28" s="752" t="n">
        <x:f>Inputs!G28</x:f>
        <x:v>5839.83</x:v>
      </x:c>
      <x:c r="F28" s="752" t="n">
        <x:f>IF(ISNUMBER(Inputs!H28),Inputs!H28,"")</x:f>
        <x:v>1312280000</x:v>
      </x:c>
      <x:c r="G28" s="751" t="n">
        <x:f>IF(ISNUMBER(D28),1,0)</x:f>
        <x:v>1</x:v>
      </x:c>
      <x:c r="H28" s="751" t="n">
        <x:f>IF(ISNUMBER(E28),1,0)</x:f>
        <x:v>1</x:v>
      </x:c>
      <x:c r="I28" s="751" t="n">
        <x:v>1</x:v>
      </x:c>
      <x:c r="J28" s="750" t="str">
        <x:v>WDI mirror</x:v>
      </x:c>
    </x:row>
    <x:row r="29" ht="21" customHeight="1">
      <x:c r="A29" s="751" t="str">
        <x:v>IND</x:v>
      </x:c>
      <x:c r="B29" s="751" t="str">
        <x:v>India</x:v>
      </x:c>
      <x:c r="C29" s="751" t="n">
        <x:v>2015</x:v>
      </x:c>
      <x:c r="D29" s="752" t="n">
        <x:f>Inputs!D29</x:f>
        <x:v>1580</x:v>
      </x:c>
      <x:c r="E29" s="752" t="n">
        <x:f>Inputs!G29</x:f>
        <x:v>6231.86</x:v>
      </x:c>
      <x:c r="F29" s="752" t="n">
        <x:f>IF(ISNUMBER(Inputs!H29),Inputs!H29,"")</x:f>
        <x:v>1328020000</x:v>
      </x:c>
      <x:c r="G29" s="751" t="n">
        <x:f>IF(ISNUMBER(D29),1,0)</x:f>
        <x:v>1</x:v>
      </x:c>
      <x:c r="H29" s="751" t="n">
        <x:f>IF(ISNUMBER(E29),1,0)</x:f>
        <x:v>1</x:v>
      </x:c>
      <x:c r="I29" s="751" t="n">
        <x:v>1</x:v>
      </x:c>
      <x:c r="J29" s="750" t="str">
        <x:v>WDI mirror</x:v>
      </x:c>
    </x:row>
    <x:row r="30" ht="21" customHeight="1">
      <x:c r="A30" s="751" t="str">
        <x:v>IND</x:v>
      </x:c>
      <x:c r="B30" s="751" t="str">
        <x:v>India</x:v>
      </x:c>
      <x:c r="C30" s="751" t="n">
        <x:v>2016</x:v>
      </x:c>
      <x:c r="D30" s="752" t="n">
        <x:f>Inputs!D30</x:f>
        <x:v>1670</x:v>
      </x:c>
      <x:c r="E30" s="752" t="n">
        <x:f>Inputs!G30</x:f>
        <x:v>6667.29</x:v>
      </x:c>
      <x:c r="F30" s="752" t="n">
        <x:f>IF(ISNUMBER(Inputs!H30),Inputs!H30,"")</x:f>
        <x:v>1343940000</x:v>
      </x:c>
      <x:c r="G30" s="751" t="n">
        <x:f>IF(ISNUMBER(D30),1,0)</x:f>
        <x:v>1</x:v>
      </x:c>
      <x:c r="H30" s="751" t="n">
        <x:f>IF(ISNUMBER(E30),1,0)</x:f>
        <x:v>1</x:v>
      </x:c>
      <x:c r="I30" s="751" t="n">
        <x:v>1</x:v>
      </x:c>
      <x:c r="J30" s="750" t="str">
        <x:v>WDI mirror</x:v>
      </x:c>
    </x:row>
    <x:row r="31" ht="21" customHeight="1">
      <x:c r="A31" s="751" t="str">
        <x:v>IND</x:v>
      </x:c>
      <x:c r="B31" s="751" t="str">
        <x:v>India</x:v>
      </x:c>
      <x:c r="C31" s="751" t="n">
        <x:v>2017</x:v>
      </x:c>
      <x:c r="D31" s="752" t="n">
        <x:f>Inputs!D31</x:f>
        <x:v>1790</x:v>
      </x:c>
      <x:c r="E31" s="752" t="n">
        <x:f>Inputs!G31</x:f>
        <x:v>7042.68</x:v>
      </x:c>
      <x:c r="F31" s="752" t="n">
        <x:f>IF(ISNUMBER(Inputs!H31),Inputs!H31,"")</x:f>
        <x:v>1359660000</x:v>
      </x:c>
      <x:c r="G31" s="751" t="n">
        <x:f>IF(ISNUMBER(D31),1,0)</x:f>
        <x:v>1</x:v>
      </x:c>
      <x:c r="H31" s="751" t="n">
        <x:f>IF(ISNUMBER(E31),1,0)</x:f>
        <x:v>1</x:v>
      </x:c>
      <x:c r="I31" s="751" t="n">
        <x:v>1</x:v>
      </x:c>
      <x:c r="J31" s="750" t="str">
        <x:v>WDI mirror</x:v>
      </x:c>
    </x:row>
    <x:row r="32" ht="21" customHeight="1">
      <x:c r="A32" s="751" t="str">
        <x:v>IND</x:v>
      </x:c>
      <x:c r="B32" s="751" t="str">
        <x:v>India</x:v>
      </x:c>
      <x:c r="C32" s="751" t="n">
        <x:v>2018</x:v>
      </x:c>
      <x:c r="D32" s="752" t="n">
        <x:f>Inputs!D32</x:f>
        <x:v>1970</x:v>
      </x:c>
      <x:c r="E32" s="752" t="n">
        <x:f>Inputs!G32</x:f>
        <x:v>7416.92</x:v>
      </x:c>
      <x:c r="F32" s="752" t="n">
        <x:f>IF(ISNUMBER(Inputs!H32),Inputs!H32,"")</x:f>
        <x:v>1374660000</x:v>
      </x:c>
      <x:c r="G32" s="751" t="n">
        <x:f>IF(ISNUMBER(D32),1,0)</x:f>
        <x:v>1</x:v>
      </x:c>
      <x:c r="H32" s="751" t="n">
        <x:f>IF(ISNUMBER(E32),1,0)</x:f>
        <x:v>1</x:v>
      </x:c>
      <x:c r="I32" s="751" t="n">
        <x:v>1</x:v>
      </x:c>
      <x:c r="J32" s="750" t="str">
        <x:v>WDI mirror</x:v>
      </x:c>
    </x:row>
    <x:row r="33" ht="21" customHeight="1">
      <x:c r="A33" s="751" t="str">
        <x:v>IND</x:v>
      </x:c>
      <x:c r="B33" s="751" t="str">
        <x:v>India</x:v>
      </x:c>
      <x:c r="C33" s="751" t="n">
        <x:v>2019</x:v>
      </x:c>
      <x:c r="D33" s="752" t="n">
        <x:f>Inputs!D33</x:f>
        <x:v>2070</x:v>
      </x:c>
      <x:c r="E33" s="752" t="n">
        <x:f>Inputs!G33</x:f>
        <x:v>7633.16</x:v>
      </x:c>
      <x:c r="F33" s="752" t="n">
        <x:f>IF(ISNUMBER(Inputs!H33),Inputs!H33,"")</x:f>
        <x:v>1389030000</x:v>
      </x:c>
      <x:c r="G33" s="751" t="n">
        <x:f>IF(ISNUMBER(D33),1,0)</x:f>
        <x:v>1</x:v>
      </x:c>
      <x:c r="H33" s="751" t="n">
        <x:f>IF(ISNUMBER(E33),1,0)</x:f>
        <x:v>1</x:v>
      </x:c>
      <x:c r="I33" s="751" t="n">
        <x:v>1</x:v>
      </x:c>
      <x:c r="J33" s="750" t="str">
        <x:v>WDI mirror</x:v>
      </x:c>
    </x:row>
    <x:row r="34" ht="21" customHeight="1">
      <x:c r="A34" s="751" t="str">
        <x:v>IND</x:v>
      </x:c>
      <x:c r="B34" s="751" t="str">
        <x:v>India</x:v>
      </x:c>
      <x:c r="C34" s="751" t="n">
        <x:v>2020</x:v>
      </x:c>
      <x:c r="D34" s="752" t="n">
        <x:f>Inputs!D34</x:f>
        <x:v>1900</x:v>
      </x:c>
      <x:c r="E34" s="752" t="n">
        <x:f>Inputs!G34</x:f>
        <x:v>7087.1</x:v>
      </x:c>
      <x:c r="F34" s="752" t="n">
        <x:f>IF(ISNUMBER(Inputs!H34),Inputs!H34,"")</x:f>
        <x:v>1402620000</x:v>
      </x:c>
      <x:c r="G34" s="751" t="n">
        <x:f>IF(ISNUMBER(D34),1,0)</x:f>
        <x:v>1</x:v>
      </x:c>
      <x:c r="H34" s="751" t="n">
        <x:f>IF(ISNUMBER(E34),1,0)</x:f>
        <x:v>1</x:v>
      </x:c>
      <x:c r="I34" s="751" t="n">
        <x:v>1</x:v>
      </x:c>
      <x:c r="J34" s="750" t="str">
        <x:v>WDI mirror</x:v>
      </x:c>
    </x:row>
    <x:row r="35" ht="21" customHeight="1">
      <x:c r="A35" s="751" t="str">
        <x:v>IND</x:v>
      </x:c>
      <x:c r="B35" s="751" t="str">
        <x:v>India</x:v>
      </x:c>
      <x:c r="C35" s="751" t="n">
        <x:v>2021</x:v>
      </x:c>
      <x:c r="D35" s="752" t="n">
        <x:f>Inputs!D35</x:f>
        <x:v>2170</x:v>
      </x:c>
      <x:c r="E35" s="752" t="n">
        <x:f>Inputs!G35</x:f>
        <x:v>7723.89</x:v>
      </x:c>
      <x:c r="F35" s="752" t="n">
        <x:f>IF(ISNUMBER(Inputs!H35),Inputs!H35,"")</x:f>
        <x:v>1414200000</x:v>
      </x:c>
      <x:c r="G35" s="751" t="n">
        <x:f>IF(ISNUMBER(D35),1,0)</x:f>
        <x:v>1</x:v>
      </x:c>
      <x:c r="H35" s="751" t="n">
        <x:f>IF(ISNUMBER(E35),1,0)</x:f>
        <x:v>1</x:v>
      </x:c>
      <x:c r="I35" s="751" t="n">
        <x:v>1</x:v>
      </x:c>
      <x:c r="J35" s="750" t="str">
        <x:v>WDI mirror</x:v>
      </x:c>
    </x:row>
    <x:row r="36" ht="21" customHeight="1">
      <x:c r="A36" s="751" t="str">
        <x:v>IND</x:v>
      </x:c>
      <x:c r="B36" s="751" t="str">
        <x:v>India</x:v>
      </x:c>
      <x:c r="C36" s="751" t="n">
        <x:v>2022</x:v>
      </x:c>
      <x:c r="D36" s="752" t="n">
        <x:f>Inputs!D36</x:f>
        <x:v>2360</x:v>
      </x:c>
      <x:c r="E36" s="779" t="n">
        <x:f>Inputs!G36</x:f>
        <x:v>8237.49</x:v>
      </x:c>
      <x:c r="F36" s="779" t="n">
        <x:f>IF(ISNUMBER(Inputs!H36),Inputs!H36,"")</x:f>
        <x:v>1425420000</x:v>
      </x:c>
      <x:c r="G36" s="751" t="n">
        <x:f>IF(ISNUMBER(D36),1,0)</x:f>
        <x:v>1</x:v>
      </x:c>
      <x:c r="H36" s="751" t="n">
        <x:f>IF(ISNUMBER(E36),1,0)</x:f>
        <x:v>1</x:v>
      </x:c>
      <x:c r="I36" s="751" t="n">
        <x:v>1</x:v>
      </x:c>
      <x:c r="J36" s="750" t="str">
        <x:v>WDI mirror</x:v>
      </x:c>
    </x:row>
    <x:row r="37" ht="21" customHeight="1">
      <x:c r="A37" s="751" t="str">
        <x:v>IND</x:v>
      </x:c>
      <x:c r="B37" s="751" t="str">
        <x:v>India</x:v>
      </x:c>
      <x:c r="C37" s="751" t="n">
        <x:v>2023</x:v>
      </x:c>
      <x:c r="D37" s="752" t="n">
        <x:f>Inputs!D37</x:f>
        <x:v>2490</x:v>
      </x:c>
      <x:c r="E37" s="752" t="n">
        <x:f>Inputs!G37</x:f>
        <x:v>8752.93</x:v>
      </x:c>
      <x:c r="F37" s="752" t="n">
        <x:f>IF(ISNUMBER(Inputs!H37),Inputs!H37,"")</x:f>
        <x:v>1438070000</x:v>
      </x:c>
      <x:c r="G37" s="751" t="n">
        <x:f>IF(ISNUMBER(D37),1,0)</x:f>
        <x:v>1</x:v>
      </x:c>
      <x:c r="H37" s="751" t="n">
        <x:f>IF(ISNUMBER(E37),1,0)</x:f>
        <x:v>1</x:v>
      </x:c>
      <x:c r="I37" s="751" t="n">
        <x:v>1</x:v>
      </x:c>
      <x:c r="J37" s="750" t="str">
        <x:v>WDI mirror</x:v>
      </x:c>
    </x:row>
    <x:row r="38" ht="21" customHeight="1">
      <x:c r="A38" s="751" t="str">
        <x:v>IDN</x:v>
      </x:c>
      <x:c r="B38" s="751" t="str">
        <x:v>Indonesia</x:v>
      </x:c>
      <x:c r="C38" s="751" t="n">
        <x:v>2013</x:v>
      </x:c>
      <x:c r="D38" s="752" t="n">
        <x:f>Inputs!D38</x:f>
        <x:v>3670</x:v>
      </x:c>
      <x:c r="E38" s="752" t="n">
        <x:f>Inputs!G38</x:f>
        <x:v>9701.84</x:v>
      </x:c>
      <x:c r="F38" s="752" t="n">
        <x:f>IF(ISNUMBER(Inputs!H38),Inputs!H38,"")</x:f>
        <x:v>255852000</x:v>
      </x:c>
      <x:c r="G38" s="751" t="n">
        <x:f>IF(ISNUMBER(D38),1,0)</x:f>
        <x:v>1</x:v>
      </x:c>
      <x:c r="H38" s="751" t="n">
        <x:f>IF(ISNUMBER(E38),1,0)</x:f>
        <x:v>1</x:v>
      </x:c>
      <x:c r="I38" s="751" t="n">
        <x:v>1</x:v>
      </x:c>
      <x:c r="J38" s="750" t="str">
        <x:v>WDI mirror</x:v>
      </x:c>
    </x:row>
    <x:row r="39" ht="21" customHeight="1">
      <x:c r="A39" s="750" t="str">
        <x:v>IDN</x:v>
      </x:c>
      <x:c r="B39" s="750" t="str">
        <x:v>Indonesia</x:v>
      </x:c>
      <x:c r="C39" s="750" t="n">
        <x:v>2014</x:v>
      </x:c>
      <x:c r="D39" s="755" t="n">
        <x:f>Inputs!D39</x:f>
        <x:v>3570</x:v>
      </x:c>
      <x:c r="E39" s="755" t="n">
        <x:f>Inputs!G39</x:f>
        <x:v>10068.1</x:v>
      </x:c>
      <x:c r="F39" s="755" t="n">
        <x:f>IF(ISNUMBER(Inputs!H39),Inputs!H39,"")</x:f>
        <x:v>258877000</x:v>
      </x:c>
      <x:c r="G39" s="750" t="n">
        <x:f>IF(ISNUMBER(D39),1,0)</x:f>
        <x:v>1</x:v>
      </x:c>
      <x:c r="H39" s="750" t="n">
        <x:f>IF(ISNUMBER(E39),1,0)</x:f>
        <x:v>1</x:v>
      </x:c>
      <x:c r="I39" s="750" t="n">
        <x:v>1</x:v>
      </x:c>
      <x:c r="J39" s="750" t="str">
        <x:v>WDI mirror</x:v>
      </x:c>
    </x:row>
    <x:row r="40" ht="21" customHeight="1">
      <x:c r="A40" s="750" t="str">
        <x:v>IDN</x:v>
      </x:c>
      <x:c r="B40" s="750" t="str">
        <x:v>Indonesia</x:v>
      </x:c>
      <x:c r="C40" s="750" t="n">
        <x:v>2015</x:v>
      </x:c>
      <x:c r="D40" s="755" t="n">
        <x:f>Inputs!D40</x:f>
        <x:v>3390</x:v>
      </x:c>
      <x:c r="E40" s="778" t="n">
        <x:f>Inputs!G40</x:f>
        <x:v>10472.8</x:v>
      </x:c>
      <x:c r="F40" s="778" t="n">
        <x:f>IF(ISNUMBER(Inputs!H40),Inputs!H40,"")</x:f>
        <x:v>261799000</x:v>
      </x:c>
      <x:c r="G40" s="750" t="n">
        <x:f>IF(ISNUMBER(D40),1,0)</x:f>
        <x:v>1</x:v>
      </x:c>
      <x:c r="H40" s="750" t="n">
        <x:f>IF(ISNUMBER(E40),1,0)</x:f>
        <x:v>1</x:v>
      </x:c>
      <x:c r="I40" s="750" t="n">
        <x:v>1</x:v>
      </x:c>
      <x:c r="J40" s="750" t="str">
        <x:v>WDI mirror</x:v>
      </x:c>
    </x:row>
    <x:row r="41" ht="21" customHeight="1">
      <x:c r="A41" s="750" t="str">
        <x:v>IDN</x:v>
      </x:c>
      <x:c r="B41" s="750" t="str">
        <x:v>Indonesia</x:v>
      </x:c>
      <x:c r="C41" s="750" t="n">
        <x:v>2016</x:v>
      </x:c>
      <x:c r="D41" s="755" t="n">
        <x:f>Inputs!D41</x:f>
        <x:v>3370</x:v>
      </x:c>
      <x:c r="E41" s="755" t="n">
        <x:f>Inputs!G41</x:f>
        <x:v>10931.9</x:v>
      </x:c>
      <x:c r="F41" s="755" t="n">
        <x:f>IF(ISNUMBER(Inputs!H41),Inputs!H41,"")</x:f>
        <x:v>264627000</x:v>
      </x:c>
      <x:c r="G41" s="750" t="n">
        <x:f>IF(ISNUMBER(D41),1,0)</x:f>
        <x:v>1</x:v>
      </x:c>
      <x:c r="H41" s="750" t="n">
        <x:f>IF(ISNUMBER(E41),1,0)</x:f>
        <x:v>1</x:v>
      </x:c>
      <x:c r="I41" s="750" t="n">
        <x:v>1</x:v>
      </x:c>
      <x:c r="J41" s="750" t="str">
        <x:v>WDI mirror</x:v>
      </x:c>
    </x:row>
    <x:row r="42" ht="21" customHeight="1">
      <x:c r="A42" s="750" t="str">
        <x:v>IDN</x:v>
      </x:c>
      <x:c r="B42" s="750" t="str">
        <x:v>Indonesia</x:v>
      </x:c>
      <x:c r="C42" s="750" t="n">
        <x:v>2017</x:v>
      </x:c>
      <x:c r="D42" s="755" t="n">
        <x:f>Inputs!D42</x:f>
        <x:v>3490</x:v>
      </x:c>
      <x:c r="E42" s="755" t="n">
        <x:f>Inputs!G42</x:f>
        <x:v>11373.1</x:v>
      </x:c>
      <x:c r="F42" s="755" t="n">
        <x:f>IF(ISNUMBER(Inputs!H42),Inputs!H42,"")</x:f>
        <x:v>267347000</x:v>
      </x:c>
      <x:c r="G42" s="750" t="n">
        <x:f>IF(ISNUMBER(D42),1,0)</x:f>
        <x:v>1</x:v>
      </x:c>
      <x:c r="H42" s="750" t="n">
        <x:f>IF(ISNUMBER(E42),1,0)</x:f>
        <x:v>1</x:v>
      </x:c>
      <x:c r="I42" s="750" t="n">
        <x:v>1</x:v>
      </x:c>
      <x:c r="J42" s="750" t="str">
        <x:v>WDI mirror</x:v>
      </x:c>
    </x:row>
    <x:row r="43" ht="21" customHeight="1">
      <x:c r="A43" s="750" t="str">
        <x:v>IDN</x:v>
      </x:c>
      <x:c r="B43" s="750" t="str">
        <x:v>Indonesia</x:v>
      </x:c>
      <x:c r="C43" s="750" t="n">
        <x:v>2018</x:v>
      </x:c>
      <x:c r="D43" s="755" t="n">
        <x:f>Inputs!D43</x:f>
        <x:v>3810</x:v>
      </x:c>
      <x:c r="E43" s="755" t="n">
        <x:f>Inputs!G43</x:f>
        <x:v>11746</x:v>
      </x:c>
      <x:c r="F43" s="755" t="n">
        <x:f>IF(ISNUMBER(Inputs!H43),Inputs!H43,"")</x:f>
        <x:v>269952000</x:v>
      </x:c>
      <x:c r="G43" s="750" t="n">
        <x:f>IF(ISNUMBER(D43),1,0)</x:f>
        <x:v>1</x:v>
      </x:c>
      <x:c r="H43" s="750" t="n">
        <x:f>IF(ISNUMBER(E43),1,0)</x:f>
        <x:v>1</x:v>
      </x:c>
      <x:c r="I43" s="750" t="n">
        <x:v>1</x:v>
      </x:c>
      <x:c r="J43" s="750" t="str">
        <x:v>WDI mirror</x:v>
      </x:c>
    </x:row>
    <x:row r="44" ht="21" customHeight="1">
      <x:c r="A44" s="750" t="str">
        <x:v>IDN</x:v>
      </x:c>
      <x:c r="B44" s="750" t="str">
        <x:v>Indonesia</x:v>
      </x:c>
      <x:c r="C44" s="750" t="n">
        <x:v>2019</x:v>
      </x:c>
      <x:c r="D44" s="755" t="n">
        <x:f>Inputs!D44</x:f>
        <x:v>4020</x:v>
      </x:c>
      <x:c r="E44" s="755" t="n">
        <x:f>Inputs!G44</x:f>
        <x:v>12129</x:v>
      </x:c>
      <x:c r="F44" s="755" t="n">
        <x:f>IF(ISNUMBER(Inputs!H44),Inputs!H44,"")</x:f>
        <x:v>272489000</x:v>
      </x:c>
      <x:c r="G44" s="750" t="n">
        <x:f>IF(ISNUMBER(D44),1,0)</x:f>
        <x:v>1</x:v>
      </x:c>
      <x:c r="H44" s="750" t="n">
        <x:f>IF(ISNUMBER(E44),1,0)</x:f>
        <x:v>1</x:v>
      </x:c>
      <x:c r="I44" s="750" t="n">
        <x:v>1</x:v>
      </x:c>
      <x:c r="J44" s="750" t="str">
        <x:v>WDI mirror</x:v>
      </x:c>
    </x:row>
    <x:row r="45" ht="21" customHeight="1">
      <x:c r="A45" s="750" t="str">
        <x:v>IDN</x:v>
      </x:c>
      <x:c r="B45" s="750" t="str">
        <x:v>Indonesia</x:v>
      </x:c>
      <x:c r="C45" s="750" t="n">
        <x:v>2020</x:v>
      </x:c>
      <x:c r="D45" s="755" t="n">
        <x:f>Inputs!D45</x:f>
        <x:v>3850</x:v>
      </x:c>
      <x:c r="E45" s="755" t="n">
        <x:f>Inputs!G45</x:f>
        <x:v>11872.2</x:v>
      </x:c>
      <x:c r="F45" s="755" t="n">
        <x:f>IF(ISNUMBER(Inputs!H45),Inputs!H45,"")</x:f>
        <x:v>274815000</x:v>
      </x:c>
      <x:c r="G45" s="750" t="n">
        <x:f>IF(ISNUMBER(D45),1,0)</x:f>
        <x:v>1</x:v>
      </x:c>
      <x:c r="H45" s="750" t="n">
        <x:f>IF(ISNUMBER(E45),1,0)</x:f>
        <x:v>1</x:v>
      </x:c>
      <x:c r="I45" s="750" t="n">
        <x:v>1</x:v>
      </x:c>
      <x:c r="J45" s="750" t="str">
        <x:v>WDI mirror</x:v>
      </x:c>
    </x:row>
    <x:row r="46" ht="21" customHeight="1">
      <x:c r="A46" s="750" t="str">
        <x:v>IDN</x:v>
      </x:c>
      <x:c r="B46" s="750" t="str">
        <x:v>Indonesia</x:v>
      </x:c>
      <x:c r="C46" s="750" t="n">
        <x:v>2021</x:v>
      </x:c>
      <x:c r="D46" s="755" t="n">
        <x:f>Inputs!D46</x:f>
        <x:v>4130</x:v>
      </x:c>
      <x:c r="E46" s="755" t="n">
        <x:f>Inputs!G46</x:f>
        <x:v>12410.7</x:v>
      </x:c>
      <x:c r="F46" s="755" t="n">
        <x:f>IF(ISNUMBER(Inputs!H46),Inputs!H46,"")</x:f>
        <x:v>276758000</x:v>
      </x:c>
      <x:c r="G46" s="750" t="n">
        <x:f>IF(ISNUMBER(D46),1,0)</x:f>
        <x:v>1</x:v>
      </x:c>
      <x:c r="H46" s="750" t="n">
        <x:f>IF(ISNUMBER(E46),1,0)</x:f>
        <x:v>1</x:v>
      </x:c>
      <x:c r="I46" s="750" t="n">
        <x:v>1</x:v>
      </x:c>
      <x:c r="J46" s="750" t="str">
        <x:v>WDI mirror</x:v>
      </x:c>
    </x:row>
    <x:row r="47" ht="21" customHeight="1">
      <x:c r="A47" s="750" t="str">
        <x:v>IDN</x:v>
      </x:c>
      <x:c r="B47" s="750" t="str">
        <x:v>Indonesia</x:v>
      </x:c>
      <x:c r="C47" s="750" t="n">
        <x:v>2022</x:v>
      </x:c>
      <x:c r="D47" s="755" t="n">
        <x:f>Inputs!D47</x:f>
        <x:v>4520</x:v>
      </x:c>
      <x:c r="E47" s="755" t="n">
        <x:f>Inputs!G47</x:f>
        <x:v>13026.1</x:v>
      </x:c>
      <x:c r="F47" s="755" t="n">
        <x:f>IF(ISNUMBER(Inputs!H47),Inputs!H47,"")</x:f>
        <x:v>278831000</x:v>
      </x:c>
      <x:c r="G47" s="750" t="n">
        <x:f>IF(ISNUMBER(D47),1,0)</x:f>
        <x:v>1</x:v>
      </x:c>
      <x:c r="H47" s="750" t="n">
        <x:f>IF(ISNUMBER(E47),1,0)</x:f>
        <x:v>1</x:v>
      </x:c>
      <x:c r="I47" s="750" t="n">
        <x:v>1</x:v>
      </x:c>
      <x:c r="J47" s="750" t="str">
        <x:v>WDI mirror</x:v>
      </x:c>
    </x:row>
    <x:row r="48" ht="21" customHeight="1">
      <x:c r="A48" s="750" t="str">
        <x:v>IDN</x:v>
      </x:c>
      <x:c r="B48" s="750" t="str">
        <x:v>Indonesia</x:v>
      </x:c>
      <x:c r="C48" s="750" t="n">
        <x:v>2023</x:v>
      </x:c>
      <x:c r="D48" s="755" t="n">
        <x:f>Inputs!D48</x:f>
        <x:v>4810</x:v>
      </x:c>
      <x:c r="E48" s="755" t="n">
        <x:f>Inputs!G48</x:f>
        <x:v>13313.4</x:v>
      </x:c>
      <x:c r="F48" s="755" t="n">
        <x:f>IF(ISNUMBER(Inputs!H48),Inputs!H48,"")</x:f>
        <x:v>281190000</x:v>
      </x:c>
      <x:c r="G48" s="750" t="n">
        <x:f>IF(ISNUMBER(D48),1,0)</x:f>
        <x:v>1</x:v>
      </x:c>
      <x:c r="H48" s="750" t="n">
        <x:f>IF(ISNUMBER(E48),1,0)</x:f>
        <x:v>1</x:v>
      </x:c>
      <x:c r="I48" s="750" t="n">
        <x:v>1</x:v>
      </x:c>
      <x:c r="J48" s="750" t="str">
        <x:v>WDI mirror</x:v>
      </x:c>
    </x:row>
    <x:row r="49" ht="21" customHeight="1">
      <x:c r="A49" s="750" t="str">
        <x:v>SAU</x:v>
      </x:c>
      <x:c r="B49" s="750" t="str">
        <x:v>Saudi Arabia</x:v>
      </x:c>
      <x:c r="C49" s="750" t="n">
        <x:v>2013</x:v>
      </x:c>
      <x:c r="D49" s="755" t="n">
        <x:f>Inputs!D49</x:f>
        <x:v>28620</x:v>
      </x:c>
      <x:c r="E49" s="755" t="n">
        <x:f>Inputs!G49</x:f>
        <x:v>70562</x:v>
      </x:c>
      <x:c r="F49" s="755" t="n">
        <x:f>IF(ISNUMBER(Inputs!H49),Inputs!H49,"")</x:f>
        <x:v>27624000</x:v>
      </x:c>
      <x:c r="G49" s="750" t="n">
        <x:f>IF(ISNUMBER(D49),1,0)</x:f>
        <x:v>1</x:v>
      </x:c>
      <x:c r="H49" s="750" t="n">
        <x:f>IF(ISNUMBER(E49),1,0)</x:f>
        <x:v>1</x:v>
      </x:c>
      <x:c r="I49" s="750" t="n">
        <x:v>1</x:v>
      </x:c>
      <x:c r="J49" s="750" t="str">
        <x:v>WDI mirror</x:v>
      </x:c>
    </x:row>
    <x:row r="50" ht="21" customHeight="1">
      <x:c r="A50" s="750" t="str">
        <x:v>SAU</x:v>
      </x:c>
      <x:c r="B50" s="750" t="str">
        <x:v>Saudi Arabia</x:v>
      </x:c>
      <x:c r="C50" s="750" t="n">
        <x:v>2014</x:v>
      </x:c>
      <x:c r="D50" s="755" t="n">
        <x:f>Inputs!D50</x:f>
        <x:v>29080</x:v>
      </x:c>
      <x:c r="E50" s="755" t="n">
        <x:f>Inputs!G50</x:f>
        <x:v>67536.9</x:v>
      </x:c>
      <x:c r="F50" s="755" t="n">
        <x:f>IF(ISNUMBER(Inputs!H50),Inputs!H50,"")</x:f>
        <x:v>28309300</x:v>
      </x:c>
      <x:c r="G50" s="750" t="n">
        <x:f>IF(ISNUMBER(D50),1,0)</x:f>
        <x:v>1</x:v>
      </x:c>
      <x:c r="H50" s="750" t="n">
        <x:f>IF(ISNUMBER(E50),1,0)</x:f>
        <x:v>1</x:v>
      </x:c>
      <x:c r="I50" s="750" t="n">
        <x:v>1</x:v>
      </x:c>
      <x:c r="J50" s="750" t="str">
        <x:v>WDI mirror</x:v>
      </x:c>
    </x:row>
    <x:row r="51" ht="21" customHeight="1">
      <x:c r="A51" s="750" t="str">
        <x:v>SAU</x:v>
      </x:c>
      <x:c r="B51" s="750" t="str">
        <x:v>Saudi Arabia</x:v>
      </x:c>
      <x:c r="C51" s="750" t="n">
        <x:v>2015</x:v>
      </x:c>
      <x:c r="D51" s="755" t="n">
        <x:f>Inputs!D51</x:f>
        <x:v>26580</x:v>
      </x:c>
      <x:c r="E51" s="755" t="n">
        <x:f>Inputs!G51</x:f>
        <x:v>56098.1</x:v>
      </x:c>
      <x:c r="F51" s="755" t="n">
        <x:f>IF(ISNUMBER(Inputs!H51),Inputs!H51,"")</x:f>
        <x:v>29816400</x:v>
      </x:c>
      <x:c r="G51" s="750" t="n">
        <x:f>IF(ISNUMBER(D51),1,0)</x:f>
        <x:v>1</x:v>
      </x:c>
      <x:c r="H51" s="750" t="n">
        <x:f>IF(ISNUMBER(E51),1,0)</x:f>
        <x:v>1</x:v>
      </x:c>
      <x:c r="I51" s="750" t="n">
        <x:v>1</x:v>
      </x:c>
      <x:c r="J51" s="750" t="str">
        <x:v>WDI mirror</x:v>
      </x:c>
    </x:row>
    <x:row r="52" ht="21" customHeight="1">
      <x:c r="A52" s="750" t="str">
        <x:v>SAU</x:v>
      </x:c>
      <x:c r="B52" s="750" t="str">
        <x:v>Saudi Arabia</x:v>
      </x:c>
      <x:c r="C52" s="750" t="n">
        <x:v>2016</x:v>
      </x:c>
      <x:c r="D52" s="755" t="n">
        <x:f>Inputs!D52</x:f>
        <x:v>23940</x:v>
      </x:c>
      <x:c r="E52" s="755" t="n">
        <x:f>Inputs!G52</x:f>
        <x:v>52448.6</x:v>
      </x:c>
      <x:c r="F52" s="755" t="n">
        <x:f>IF(ISNUMBER(Inputs!H52),Inputs!H52,"")</x:f>
        <x:v>30954200</x:v>
      </x:c>
      <x:c r="G52" s="750" t="n">
        <x:f>IF(ISNUMBER(D52),1,0)</x:f>
        <x:v>1</x:v>
      </x:c>
      <x:c r="H52" s="750" t="n">
        <x:f>IF(ISNUMBER(E52),1,0)</x:f>
        <x:v>1</x:v>
      </x:c>
      <x:c r="I52" s="750" t="n">
        <x:v>1</x:v>
      </x:c>
      <x:c r="J52" s="750" t="str">
        <x:v>WDI mirror</x:v>
      </x:c>
    </x:row>
    <x:row r="53" ht="21" customHeight="1">
      <x:c r="A53" s="750" t="str">
        <x:v>SAU</x:v>
      </x:c>
      <x:c r="B53" s="750" t="str">
        <x:v>Saudi Arabia</x:v>
      </x:c>
      <x:c r="C53" s="750" t="n">
        <x:v>2017</x:v>
      </x:c>
      <x:c r="D53" s="755" t="n">
        <x:f>Inputs!D53</x:f>
        <x:v>23130</x:v>
      </x:c>
      <x:c r="E53" s="779" t="n">
        <x:f>Inputs!G53</x:f>
        <x:v>55881.4</x:v>
      </x:c>
      <x:c r="F53" s="779" t="n">
        <x:f>IF(ISNUMBER(Inputs!H53),Inputs!H53,"")</x:f>
        <x:v>30977400</x:v>
      </x:c>
      <x:c r="G53" s="750" t="n">
        <x:f>IF(ISNUMBER(D53),1,0)</x:f>
        <x:v>1</x:v>
      </x:c>
      <x:c r="H53" s="750" t="n">
        <x:f>IF(ISNUMBER(E53),1,0)</x:f>
        <x:v>1</x:v>
      </x:c>
      <x:c r="I53" s="750" t="n">
        <x:v>1</x:v>
      </x:c>
      <x:c r="J53" s="750" t="str">
        <x:v>WDI mirror</x:v>
      </x:c>
    </x:row>
    <x:row r="54" ht="21" customHeight="1">
      <x:c r="A54" s="750" t="str">
        <x:v>SAU</x:v>
      </x:c>
      <x:c r="B54" s="750" t="str">
        <x:v>Saudi Arabia</x:v>
      </x:c>
      <x:c r="C54" s="750" t="n">
        <x:v>2018</x:v>
      </x:c>
      <x:c r="D54" s="755" t="n">
        <x:f>Inputs!D54</x:f>
        <x:v>26570</x:v>
      </x:c>
      <x:c r="E54" s="755" t="n">
        <x:f>Inputs!G54</x:f>
        <x:v>62750.8</x:v>
      </x:c>
      <x:c r="F54" s="755" t="n">
        <x:f>IF(ISNUMBER(Inputs!H54),Inputs!H54,"")</x:f>
        <x:v>30196300</x:v>
      </x:c>
      <x:c r="G54" s="750" t="n">
        <x:f>IF(ISNUMBER(D54),1,0)</x:f>
        <x:v>1</x:v>
      </x:c>
      <x:c r="H54" s="750" t="n">
        <x:f>IF(ISNUMBER(E54),1,0)</x:f>
        <x:v>1</x:v>
      </x:c>
      <x:c r="I54" s="750" t="n">
        <x:v>1</x:v>
      </x:c>
      <x:c r="J54" s="750" t="str">
        <x:v>WDI mirror</x:v>
      </x:c>
    </x:row>
    <x:row r="55" ht="21" customHeight="1">
      <x:c r="A55" s="750" t="str">
        <x:v>SAU</x:v>
      </x:c>
      <x:c r="B55" s="750" t="str">
        <x:v>Saudi Arabia</x:v>
      </x:c>
      <x:c r="C55" s="750" t="n">
        <x:v>2019</x:v>
      </x:c>
      <x:c r="D55" s="755" t="n">
        <x:f>Inputs!D55</x:f>
        <x:v>29140</x:v>
      </x:c>
      <x:c r="E55" s="755" t="n">
        <x:f>Inputs!G55</x:f>
        <x:v>63557.8</x:v>
      </x:c>
      <x:c r="F55" s="755" t="n">
        <x:f>IF(ISNUMBER(Inputs!H55),Inputs!H55,"")</x:f>
        <x:v>30063800</x:v>
      </x:c>
      <x:c r="G55" s="750" t="n">
        <x:f>IF(ISNUMBER(D55),1,0)</x:f>
        <x:v>1</x:v>
      </x:c>
      <x:c r="H55" s="750" t="n">
        <x:f>IF(ISNUMBER(E55),1,0)</x:f>
        <x:v>1</x:v>
      </x:c>
      <x:c r="I55" s="750" t="n">
        <x:v>1</x:v>
      </x:c>
      <x:c r="J55" s="750" t="str">
        <x:v>WDI mirror</x:v>
      </x:c>
    </x:row>
    <x:row r="56" ht="21" customHeight="1">
      <x:c r="A56" s="751" t="str">
        <x:v>SAU</x:v>
      </x:c>
      <x:c r="B56" s="751" t="str">
        <x:v>Saudi Arabia</x:v>
      </x:c>
      <x:c r="C56" s="751" t="n">
        <x:v>2020</x:v>
      </x:c>
      <x:c r="D56" s="752" t="n">
        <x:f>Inputs!D56</x:f>
        <x:v>26940</x:v>
      </x:c>
      <x:c r="E56" s="752" t="n">
        <x:f>Inputs!G56</x:f>
        <x:v>52924.3</x:v>
      </x:c>
      <x:c r="F56" s="752" t="n">
        <x:f>IF(ISNUMBER(Inputs!H56),Inputs!H56,"")</x:f>
        <x:v>31552500</x:v>
      </x:c>
      <x:c r="G56" s="751" t="n">
        <x:f>IF(ISNUMBER(D56),1,0)</x:f>
        <x:v>1</x:v>
      </x:c>
      <x:c r="H56" s="751" t="n">
        <x:f>IF(ISNUMBER(E56),1,0)</x:f>
        <x:v>1</x:v>
      </x:c>
      <x:c r="I56" s="751" t="n">
        <x:v>1</x:v>
      </x:c>
      <x:c r="J56" s="750" t="str">
        <x:v>WDI mirror</x:v>
      </x:c>
    </x:row>
    <x:row r="57" ht="21" customHeight="1">
      <x:c r="A57" s="751" t="str">
        <x:v>SAU</x:v>
      </x:c>
      <x:c r="B57" s="751" t="str">
        <x:v>Saudi Arabia</x:v>
      </x:c>
      <x:c r="C57" s="751" t="n">
        <x:v>2021</x:v>
      </x:c>
      <x:c r="D57" s="752" t="n">
        <x:f>Inputs!D57</x:f>
        <x:v>30480</x:v>
      </x:c>
      <x:c r="E57" s="778" t="n">
        <x:f>Inputs!G57</x:f>
        <x:v>63437.6</x:v>
      </x:c>
      <x:c r="F57" s="778" t="n">
        <x:f>IF(ISNUMBER(Inputs!H57),Inputs!H57,"")</x:f>
        <x:v>30784400</x:v>
      </x:c>
      <x:c r="G57" s="751" t="n">
        <x:f>IF(ISNUMBER(D57),1,0)</x:f>
        <x:v>1</x:v>
      </x:c>
      <x:c r="H57" s="751" t="n">
        <x:f>IF(ISNUMBER(E57),1,0)</x:f>
        <x:v>1</x:v>
      </x:c>
      <x:c r="I57" s="751" t="n">
        <x:v>1</x:v>
      </x:c>
      <x:c r="J57" s="750" t="str">
        <x:v>WDI mirror</x:v>
      </x:c>
    </x:row>
    <x:row r="58" ht="21" customHeight="1">
      <x:c r="A58" s="751" t="str">
        <x:v>SAU</x:v>
      </x:c>
      <x:c r="B58" s="751" t="str">
        <x:v>Saudi Arabia</x:v>
      </x:c>
      <x:c r="C58" s="751" t="n">
        <x:v>2022</x:v>
      </x:c>
      <x:c r="D58" s="752" t="n">
        <x:f>Inputs!D58</x:f>
        <x:v>35110</x:v>
      </x:c>
      <x:c r="E58" s="752" t="n">
        <x:f>Inputs!G58</x:f>
        <x:v>72136.2</x:v>
      </x:c>
      <x:c r="F58" s="752" t="n">
        <x:f>IF(ISNUMBER(Inputs!H58),Inputs!H58,"")</x:f>
        <x:v>32175200</x:v>
      </x:c>
      <x:c r="G58" s="751" t="n">
        <x:f>IF(ISNUMBER(D58),1,0)</x:f>
        <x:v>1</x:v>
      </x:c>
      <x:c r="H58" s="751" t="n">
        <x:f>IF(ISNUMBER(E58),1,0)</x:f>
        <x:v>1</x:v>
      </x:c>
      <x:c r="I58" s="751" t="n">
        <x:v>1</x:v>
      </x:c>
      <x:c r="J58" s="750" t="str">
        <x:v>WDI mirror</x:v>
      </x:c>
    </x:row>
    <x:row r="59" ht="21" customHeight="1">
      <x:c r="A59" s="751" t="str">
        <x:v>SAU</x:v>
      </x:c>
      <x:c r="B59" s="751" t="str">
        <x:v>Saudi Arabia</x:v>
      </x:c>
      <x:c r="C59" s="751" t="n">
        <x:v>2023</x:v>
      </x:c>
      <x:c r="D59" s="752" t="n">
        <x:f>Inputs!D59</x:f>
        <x:v>36330</x:v>
      </x:c>
      <x:c r="E59" s="752" t="n">
        <x:f>Inputs!G59</x:f>
        <x:v>65885.2</x:v>
      </x:c>
      <x:c r="F59" s="752" t="n">
        <x:f>IF(ISNUMBER(Inputs!H59),Inputs!H59,"")</x:f>
        <x:v>33702700</x:v>
      </x:c>
      <x:c r="G59" s="751" t="n">
        <x:f>IF(ISNUMBER(D59),1,0)</x:f>
        <x:v>1</x:v>
      </x:c>
      <x:c r="H59" s="751" t="n">
        <x:f>IF(ISNUMBER(E59),1,0)</x:f>
        <x:v>1</x:v>
      </x:c>
      <x:c r="I59" s="751" t="n">
        <x:v>1</x:v>
      </x:c>
      <x:c r="J59" s="750" t="str">
        <x:v>WDI mirror</x:v>
      </x:c>
    </x:row>
    <x:row r="60" ht="21" customHeight="1">
      <x:c r="A60" s="751" t="str">
        <x:v>RUS</x:v>
      </x:c>
      <x:c r="B60" s="751" t="str">
        <x:v>Russia</x:v>
      </x:c>
      <x:c r="C60" s="751" t="n">
        <x:v>2013</x:v>
      </x:c>
      <x:c r="D60" s="752" t="n">
        <x:f>Inputs!D60</x:f>
        <x:v>15160</x:v>
      </x:c>
      <x:c r="E60" s="752" t="n">
        <x:f>Inputs!G60</x:f>
        <x:v>36342.1</x:v>
      </x:c>
      <x:c r="F60" s="752" t="n">
        <x:f>IF(ISNUMBER(Inputs!H60),Inputs!H60,"")</x:f>
        <x:v>143806000</x:v>
      </x:c>
      <x:c r="G60" s="751" t="n">
        <x:f>IF(ISNUMBER(D60),1,0)</x:f>
        <x:v>1</x:v>
      </x:c>
      <x:c r="H60" s="751" t="n">
        <x:f>IF(ISNUMBER(E60),1,0)</x:f>
        <x:v>1</x:v>
      </x:c>
      <x:c r="I60" s="751" t="n">
        <x:v>1</x:v>
      </x:c>
      <x:c r="J60" s="750" t="str">
        <x:v>WDI mirror</x:v>
      </x:c>
    </x:row>
    <x:row r="61" ht="21" customHeight="1">
      <x:c r="A61" s="751" t="str">
        <x:v>RUS</x:v>
      </x:c>
      <x:c r="B61" s="751" t="str">
        <x:v>Russia</x:v>
      </x:c>
      <x:c r="C61" s="751" t="n">
        <x:v>2014</x:v>
      </x:c>
      <x:c r="D61" s="752" t="n">
        <x:f>Inputs!D61</x:f>
        <x:v>14590</x:v>
      </x:c>
      <x:c r="E61" s="752" t="n">
        <x:f>Inputs!G61</x:f>
        <x:v>35934.4</x:v>
      </x:c>
      <x:c r="F61" s="752" t="n">
        <x:f>IF(ISNUMBER(Inputs!H61),Inputs!H61,"")</x:f>
        <x:v>144237000</x:v>
      </x:c>
      <x:c r="G61" s="751" t="n">
        <x:f>IF(ISNUMBER(D61),1,0)</x:f>
        <x:v>1</x:v>
      </x:c>
      <x:c r="H61" s="751" t="n">
        <x:f>IF(ISNUMBER(E61),1,0)</x:f>
        <x:v>1</x:v>
      </x:c>
      <x:c r="I61" s="751" t="n">
        <x:v>1</x:v>
      </x:c>
      <x:c r="J61" s="750" t="str">
        <x:v>WDI mirror</x:v>
      </x:c>
    </x:row>
    <x:row r="62" ht="21" customHeight="1">
      <x:c r="A62" s="751" t="str">
        <x:v>RUS</x:v>
      </x:c>
      <x:c r="B62" s="751" t="str">
        <x:v>Russia</x:v>
      </x:c>
      <x:c r="C62" s="751" t="n">
        <x:v>2015</x:v>
      </x:c>
      <x:c r="D62" s="752" t="n">
        <x:f>Inputs!D62</x:f>
        <x:v>11740</x:v>
      </x:c>
      <x:c r="E62" s="752" t="n">
        <x:f>Inputs!G62</x:f>
        <x:v>35116.5</x:v>
      </x:c>
      <x:c r="F62" s="752" t="n">
        <x:f>IF(ISNUMBER(Inputs!H62),Inputs!H62,"")</x:f>
        <x:v>144641000</x:v>
      </x:c>
      <x:c r="G62" s="751" t="n">
        <x:f>IF(ISNUMBER(D62),1,0)</x:f>
        <x:v>1</x:v>
      </x:c>
      <x:c r="H62" s="751" t="n">
        <x:f>IF(ISNUMBER(E62),1,0)</x:f>
        <x:v>1</x:v>
      </x:c>
      <x:c r="I62" s="751" t="n">
        <x:v>1</x:v>
      </x:c>
      <x:c r="J62" s="750" t="str">
        <x:v>WDI mirror</x:v>
      </x:c>
    </x:row>
    <x:row r="63" ht="21" customHeight="1">
      <x:c r="A63" s="751" t="str">
        <x:v>RUS</x:v>
      </x:c>
      <x:c r="B63" s="751" t="str">
        <x:v>Russia</x:v>
      </x:c>
      <x:c r="C63" s="751" t="n">
        <x:v>2016</x:v>
      </x:c>
      <x:c r="D63" s="752" t="n">
        <x:f>Inputs!D63</x:f>
        <x:v>9680</x:v>
      </x:c>
      <x:c r="E63" s="752" t="n">
        <x:f>Inputs!G63</x:f>
        <x:v>34109.4</x:v>
      </x:c>
      <x:c r="F63" s="752" t="n">
        <x:f>IF(ISNUMBER(Inputs!H63),Inputs!H63,"")</x:f>
        <x:v>145015000</x:v>
      </x:c>
      <x:c r="G63" s="751" t="n">
        <x:f>IF(ISNUMBER(D63),1,0)</x:f>
        <x:v>1</x:v>
      </x:c>
      <x:c r="H63" s="751" t="n">
        <x:f>IF(ISNUMBER(E63),1,0)</x:f>
        <x:v>1</x:v>
      </x:c>
      <x:c r="I63" s="751" t="n">
        <x:v>1</x:v>
      </x:c>
      <x:c r="J63" s="750" t="str">
        <x:v>WDI mirror</x:v>
      </x:c>
    </x:row>
    <x:row r="64" ht="21" customHeight="1">
      <x:c r="A64" s="751" t="str">
        <x:v>RUS</x:v>
      </x:c>
      <x:c r="B64" s="751" t="str">
        <x:v>Russia</x:v>
      </x:c>
      <x:c r="C64" s="751" t="n">
        <x:v>2017</x:v>
      </x:c>
      <x:c r="D64" s="752" t="n">
        <x:f>Inputs!D64</x:f>
        <x:v>9160</x:v>
      </x:c>
      <x:c r="E64" s="752" t="n">
        <x:f>Inputs!G64</x:f>
        <x:v>34698.6</x:v>
      </x:c>
      <x:c r="F64" s="752" t="n">
        <x:f>IF(ISNUMBER(Inputs!H64),Inputs!H64,"")</x:f>
        <x:v>145293000</x:v>
      </x:c>
      <x:c r="G64" s="751" t="n">
        <x:f>IF(ISNUMBER(D64),1,0)</x:f>
        <x:v>1</x:v>
      </x:c>
      <x:c r="H64" s="751" t="n">
        <x:f>IF(ISNUMBER(E64),1,0)</x:f>
        <x:v>1</x:v>
      </x:c>
      <x:c r="I64" s="751" t="n">
        <x:v>1</x:v>
      </x:c>
      <x:c r="J64" s="750" t="str">
        <x:v>WDI mirror</x:v>
      </x:c>
    </x:row>
    <x:row r="65" ht="21" customHeight="1">
      <x:c r="A65" s="751" t="str">
        <x:v>RUS</x:v>
      </x:c>
      <x:c r="B65" s="751" t="str">
        <x:v>Russia</x:v>
      </x:c>
      <x:c r="C65" s="751" t="n">
        <x:v>2018</x:v>
      </x:c>
      <x:c r="D65" s="752" t="n">
        <x:f>Inputs!D65</x:f>
        <x:v>10180</x:v>
      </x:c>
      <x:c r="E65" s="752" t="n">
        <x:f>Inputs!G65</x:f>
        <x:v>35727</x:v>
      </x:c>
      <x:c r="F65" s="752" t="n">
        <x:f>IF(ISNUMBER(Inputs!H65),Inputs!H65,"")</x:f>
        <x:v>145398000</x:v>
      </x:c>
      <x:c r="G65" s="751" t="n">
        <x:f>IF(ISNUMBER(D65),1,0)</x:f>
        <x:v>1</x:v>
      </x:c>
      <x:c r="H65" s="751" t="n">
        <x:f>IF(ISNUMBER(E65),1,0)</x:f>
        <x:v>1</x:v>
      </x:c>
      <x:c r="I65" s="751" t="n">
        <x:v>1</x:v>
      </x:c>
      <x:c r="J65" s="750" t="str">
        <x:v>WDI mirror</x:v>
      </x:c>
    </x:row>
    <x:row r="66" ht="21" customHeight="1">
      <x:c r="A66" s="751" t="str">
        <x:v>RUS</x:v>
      </x:c>
      <x:c r="B66" s="751" t="str">
        <x:v>Russia</x:v>
      </x:c>
      <x:c r="C66" s="751" t="n">
        <x:v>2019</x:v>
      </x:c>
      <x:c r="D66" s="752" t="n">
        <x:f>Inputs!D66</x:f>
        <x:v>11190</x:v>
      </x:c>
      <x:c r="E66" s="752" t="n">
        <x:f>Inputs!G66</x:f>
        <x:v>36221.5</x:v>
      </x:c>
      <x:c r="F66" s="752" t="n">
        <x:f>IF(ISNUMBER(Inputs!H66),Inputs!H66,"")</x:f>
        <x:v>145453000</x:v>
      </x:c>
      <x:c r="G66" s="751" t="n">
        <x:f>IF(ISNUMBER(D66),1,0)</x:f>
        <x:v>1</x:v>
      </x:c>
      <x:c r="H66" s="751" t="n">
        <x:f>IF(ISNUMBER(E66),1,0)</x:f>
        <x:v>1</x:v>
      </x:c>
      <x:c r="I66" s="751" t="n">
        <x:v>1</x:v>
      </x:c>
      <x:c r="J66" s="750" t="str">
        <x:v>WDI mirror</x:v>
      </x:c>
    </x:row>
    <x:row r="67" ht="21" customHeight="1">
      <x:c r="A67" s="751" t="str">
        <x:v>RUS</x:v>
      </x:c>
      <x:c r="B67" s="751" t="str">
        <x:v>Russia</x:v>
      </x:c>
      <x:c r="C67" s="751" t="n">
        <x:v>2020</x:v>
      </x:c>
      <x:c r="D67" s="752" t="n">
        <x:f>Inputs!D67</x:f>
        <x:v>10660</x:v>
      </x:c>
      <x:c r="E67" s="752" t="n">
        <x:f>Inputs!G67</x:f>
        <x:v>35604</x:v>
      </x:c>
      <x:c r="F67" s="752" t="n">
        <x:f>IF(ISNUMBER(Inputs!H67),Inputs!H67,"")</x:f>
        <x:v>145245000</x:v>
      </x:c>
      <x:c r="G67" s="751" t="n">
        <x:f>IF(ISNUMBER(D67),1,0)</x:f>
        <x:v>1</x:v>
      </x:c>
      <x:c r="H67" s="751" t="n">
        <x:f>IF(ISNUMBER(E67),1,0)</x:f>
        <x:v>1</x:v>
      </x:c>
      <x:c r="I67" s="751" t="n">
        <x:v>1</x:v>
      </x:c>
      <x:c r="J67" s="750" t="str">
        <x:v>WDI mirror</x:v>
      </x:c>
    </x:row>
    <x:row r="68" ht="21" customHeight="1">
      <x:c r="A68" s="751" t="str">
        <x:v>RUS</x:v>
      </x:c>
      <x:c r="B68" s="751" t="str">
        <x:v>Russia</x:v>
      </x:c>
      <x:c r="C68" s="751" t="n">
        <x:v>2021</x:v>
      </x:c>
      <x:c r="D68" s="752" t="n">
        <x:f>Inputs!D68</x:f>
        <x:v>11710</x:v>
      </x:c>
      <x:c r="E68" s="752" t="n">
        <x:f>Inputs!G68</x:f>
        <x:v>37729.8</x:v>
      </x:c>
      <x:c r="F68" s="752" t="n">
        <x:f>IF(ISNUMBER(Inputs!H68),Inputs!H68,"")</x:f>
        <x:v>144747000</x:v>
      </x:c>
      <x:c r="G68" s="751" t="n">
        <x:f>IF(ISNUMBER(D68),1,0)</x:f>
        <x:v>1</x:v>
      </x:c>
      <x:c r="H68" s="751" t="n">
        <x:f>IF(ISNUMBER(E68),1,0)</x:f>
        <x:v>1</x:v>
      </x:c>
      <x:c r="I68" s="751" t="n">
        <x:v>1</x:v>
      </x:c>
      <x:c r="J68" s="750" t="str">
        <x:v>WDI mirror</x:v>
      </x:c>
    </x:row>
    <x:row r="69" ht="21" customHeight="1">
      <x:c r="A69" s="751" t="str">
        <x:v>RUS</x:v>
      </x:c>
      <x:c r="B69" s="751" t="str">
        <x:v>Russia</x:v>
      </x:c>
      <x:c r="C69" s="751" t="n">
        <x:v>2022</x:v>
      </x:c>
      <x:c r="D69" s="752" t="n">
        <x:f>Inputs!D69</x:f>
        <x:v>12890</x:v>
      </x:c>
      <x:c r="E69" s="752" t="n">
        <x:f>Inputs!G69</x:f>
        <x:v>37167.3</x:v>
      </x:c>
      <x:c r="F69" s="752" t="n">
        <x:f>IF(ISNUMBER(Inputs!H69),Inputs!H69,"")</x:f>
        <x:v>144237000</x:v>
      </x:c>
      <x:c r="G69" s="751" t="n">
        <x:f>IF(ISNUMBER(D69),1,0)</x:f>
        <x:v>1</x:v>
      </x:c>
      <x:c r="H69" s="751" t="n">
        <x:f>IF(ISNUMBER(E69),1,0)</x:f>
        <x:v>1</x:v>
      </x:c>
      <x:c r="I69" s="751" t="n">
        <x:v>1</x:v>
      </x:c>
      <x:c r="J69" s="750" t="str">
        <x:v>WDI mirror</x:v>
      </x:c>
    </x:row>
    <x:row r="70" ht="21" customHeight="1">
      <x:c r="A70" s="751" t="str">
        <x:v>RUS</x:v>
      </x:c>
      <x:c r="B70" s="751" t="str">
        <x:v>Russia</x:v>
      </x:c>
      <x:c r="C70" s="751" t="n">
        <x:v>2023</x:v>
      </x:c>
      <x:c r="D70" s="752" t="n">
        <x:f>Inputs!D70</x:f>
        <x:v>14400</x:v>
      </x:c>
      <x:c r="E70" s="779" t="n">
        <x:f>Inputs!G70</x:f>
        <x:v>38912.2</x:v>
      </x:c>
      <x:c r="F70" s="779" t="n">
        <x:f>IF(ISNUMBER(Inputs!H70),Inputs!H70,"")</x:f>
        <x:v>143826000</x:v>
      </x:c>
      <x:c r="G70" s="751" t="n">
        <x:f>IF(ISNUMBER(D70),1,0)</x:f>
        <x:v>1</x:v>
      </x:c>
      <x:c r="H70" s="751" t="n">
        <x:f>IF(ISNUMBER(E70),1,0)</x:f>
        <x:v>1</x:v>
      </x:c>
      <x:c r="I70" s="751" t="n">
        <x:v>1</x:v>
      </x:c>
      <x:c r="J70" s="750" t="str">
        <x:v>WDI mirror</x:v>
      </x:c>
    </x:row>
    <x:row r="71" ht="21" customHeight="1">
      <x:c r="A71" s="751" t="str">
        <x:v>EGY</x:v>
      </x:c>
      <x:c r="B71" s="751" t="str">
        <x:v>Egypt</x:v>
      </x:c>
      <x:c r="C71" s="751" t="n">
        <x:v>2013</x:v>
      </x:c>
      <x:c r="D71" s="752" t="n">
        <x:f>Inputs!D71</x:f>
        <x:v>2810</x:v>
      </x:c>
      <x:c r="E71" s="752" t="n">
        <x:f>Inputs!G71</x:f>
        <x:v>13131.2</x:v>
      </x:c>
      <x:c r="F71" s="752" t="n">
        <x:f>IF(ISNUMBER(Inputs!H71),Inputs!H71,"")</x:f>
        <x:v>95333600</x:v>
      </x:c>
      <x:c r="G71" s="751" t="n">
        <x:f>IF(ISNUMBER(D71),1,0)</x:f>
        <x:v>1</x:v>
      </x:c>
      <x:c r="H71" s="751" t="n">
        <x:f>IF(ISNUMBER(E71),1,0)</x:f>
        <x:v>1</x:v>
      </x:c>
      <x:c r="I71" s="751" t="n">
        <x:v>1</x:v>
      </x:c>
      <x:c r="J71" s="750" t="str">
        <x:v>WDI mirror</x:v>
      </x:c>
    </x:row>
    <x:row r="72" ht="21" customHeight="1">
      <x:c r="A72" s="751" t="str">
        <x:v>EGY</x:v>
      </x:c>
      <x:c r="B72" s="751" t="str">
        <x:v>Egypt</x:v>
      </x:c>
      <x:c r="C72" s="751" t="n">
        <x:v>2014</x:v>
      </x:c>
      <x:c r="D72" s="752" t="n">
        <x:f>Inputs!D72</x:f>
        <x:v>3000</x:v>
      </x:c>
      <x:c r="E72" s="752" t="n">
        <x:f>Inputs!G72</x:f>
        <x:v>13096.2</x:v>
      </x:c>
      <x:c r="F72" s="752" t="n">
        <x:f>IF(ISNUMBER(Inputs!H72),Inputs!H72,"")</x:f>
        <x:v>97528700</x:v>
      </x:c>
      <x:c r="G72" s="751" t="n">
        <x:f>IF(ISNUMBER(D72),1,0)</x:f>
        <x:v>1</x:v>
      </x:c>
      <x:c r="H72" s="751" t="n">
        <x:f>IF(ISNUMBER(E72),1,0)</x:f>
        <x:v>1</x:v>
      </x:c>
      <x:c r="I72" s="751" t="n">
        <x:v>1</x:v>
      </x:c>
      <x:c r="J72" s="750" t="str">
        <x:v>WDI mirror</x:v>
      </x:c>
    </x:row>
    <x:row r="73" ht="21" customHeight="1">
      <x:c r="A73" s="750" t="str">
        <x:v>EGY</x:v>
      </x:c>
      <x:c r="B73" s="750" t="str">
        <x:v>Egypt</x:v>
      </x:c>
      <x:c r="C73" s="750" t="n">
        <x:v>2015</x:v>
      </x:c>
      <x:c r="D73" s="755" t="n">
        <x:f>Inputs!D73</x:f>
        <x:v>3100</x:v>
      </x:c>
      <x:c r="E73" s="755" t="n">
        <x:f>Inputs!G73</x:f>
        <x:v>13434.5</x:v>
      </x:c>
      <x:c r="F73" s="755" t="n">
        <x:f>IF(ISNUMBER(Inputs!H73),Inputs!H73,"")</x:f>
        <x:v>99597300</x:v>
      </x:c>
      <x:c r="G73" s="750" t="n">
        <x:f>IF(ISNUMBER(D73),1,0)</x:f>
        <x:v>1</x:v>
      </x:c>
      <x:c r="H73" s="750" t="n">
        <x:f>IF(ISNUMBER(E73),1,0)</x:f>
        <x:v>1</x:v>
      </x:c>
      <x:c r="I73" s="750" t="n">
        <x:v>1</x:v>
      </x:c>
      <x:c r="J73" s="750" t="str">
        <x:v>WDI mirror</x:v>
      </x:c>
    </x:row>
    <x:row r="74" ht="21" customHeight="1">
      <x:c r="A74" s="750" t="str">
        <x:v>EGY</x:v>
      </x:c>
      <x:c r="B74" s="750" t="str">
        <x:v>Egypt</x:v>
      </x:c>
      <x:c r="C74" s="750" t="n">
        <x:v>2016</x:v>
      </x:c>
      <x:c r="D74" s="755" t="n">
        <x:f>Inputs!D74</x:f>
        <x:v>3200</x:v>
      </x:c>
      <x:c r="E74" s="778" t="n">
        <x:f>Inputs!G74</x:f>
        <x:v>13708.7</x:v>
      </x:c>
      <x:c r="F74" s="778" t="n">
        <x:f>IF(ISNUMBER(Inputs!H74),Inputs!H74,"")</x:f>
        <x:v>101645000</x:v>
      </x:c>
      <x:c r="G74" s="750" t="n">
        <x:f>IF(ISNUMBER(D74),1,0)</x:f>
        <x:v>1</x:v>
      </x:c>
      <x:c r="H74" s="750" t="n">
        <x:f>IF(ISNUMBER(E74),1,0)</x:f>
        <x:v>1</x:v>
      </x:c>
      <x:c r="I74" s="750" t="n">
        <x:v>1</x:v>
      </x:c>
      <x:c r="J74" s="750" t="str">
        <x:v>WDI mirror</x:v>
      </x:c>
    </x:row>
    <x:row r="75" ht="21" customHeight="1">
      <x:c r="A75" s="750" t="str">
        <x:v>EGY</x:v>
      </x:c>
      <x:c r="B75" s="750" t="str">
        <x:v>Egypt</x:v>
      </x:c>
      <x:c r="C75" s="750" t="n">
        <x:v>2017</x:v>
      </x:c>
      <x:c r="D75" s="755" t="n">
        <x:f>Inputs!D75</x:f>
        <x:v>2880</x:v>
      </x:c>
      <x:c r="E75" s="755" t="n">
        <x:f>Inputs!G75</x:f>
        <x:v>13841.5</x:v>
      </x:c>
      <x:c r="F75" s="755" t="n">
        <x:f>IF(ISNUMBER(Inputs!H75),Inputs!H75,"")</x:f>
        <x:v>103696000</x:v>
      </x:c>
      <x:c r="G75" s="750" t="n">
        <x:f>IF(ISNUMBER(D75),1,0)</x:f>
        <x:v>1</x:v>
      </x:c>
      <x:c r="H75" s="750" t="n">
        <x:f>IF(ISNUMBER(E75),1,0)</x:f>
        <x:v>1</x:v>
      </x:c>
      <x:c r="I75" s="750" t="n">
        <x:v>1</x:v>
      </x:c>
      <x:c r="J75" s="750" t="str">
        <x:v>WDI mirror</x:v>
      </x:c>
    </x:row>
    <x:row r="76" ht="21" customHeight="1">
      <x:c r="A76" s="750" t="str">
        <x:v>EGY</x:v>
      </x:c>
      <x:c r="B76" s="750" t="str">
        <x:v>Egypt</x:v>
      </x:c>
      <x:c r="C76" s="750" t="n">
        <x:v>2018</x:v>
      </x:c>
      <x:c r="D76" s="755" t="n">
        <x:f>Inputs!D76</x:f>
        <x:v>2710</x:v>
      </x:c>
      <x:c r="E76" s="755" t="n">
        <x:f>Inputs!G76</x:f>
        <x:v>14205.9</x:v>
      </x:c>
      <x:c r="F76" s="755" t="n">
        <x:f>IF(ISNUMBER(Inputs!H76),Inputs!H76,"")</x:f>
        <x:v>105682000</x:v>
      </x:c>
      <x:c r="G76" s="750" t="n">
        <x:f>IF(ISNUMBER(D76),1,0)</x:f>
        <x:v>1</x:v>
      </x:c>
      <x:c r="H76" s="750" t="n">
        <x:f>IF(ISNUMBER(E76),1,0)</x:f>
        <x:v>1</x:v>
      </x:c>
      <x:c r="I76" s="750" t="n">
        <x:v>1</x:v>
      </x:c>
      <x:c r="J76" s="750" t="str">
        <x:v>WDI mirror</x:v>
      </x:c>
    </x:row>
    <x:row r="77" ht="21" customHeight="1">
      <x:c r="A77" s="750" t="str">
        <x:v>EGY</x:v>
      </x:c>
      <x:c r="B77" s="750" t="str">
        <x:v>Egypt</x:v>
      </x:c>
      <x:c r="C77" s="750" t="n">
        <x:v>2019</x:v>
      </x:c>
      <x:c r="D77" s="755" t="n">
        <x:f>Inputs!D77</x:f>
        <x:v>2640</x:v>
      </x:c>
      <x:c r="E77" s="755" t="n">
        <x:f>Inputs!G77</x:f>
        <x:v>14527.5</x:v>
      </x:c>
      <x:c r="F77" s="755" t="n">
        <x:f>IF(ISNUMBER(Inputs!H77),Inputs!H77,"")</x:f>
        <x:v>107553000</x:v>
      </x:c>
      <x:c r="G77" s="750" t="n">
        <x:f>IF(ISNUMBER(D77),1,0)</x:f>
        <x:v>1</x:v>
      </x:c>
      <x:c r="H77" s="750" t="n">
        <x:f>IF(ISNUMBER(E77),1,0)</x:f>
        <x:v>1</x:v>
      </x:c>
      <x:c r="I77" s="750" t="n">
        <x:v>1</x:v>
      </x:c>
      <x:c r="J77" s="750" t="str">
        <x:v>WDI mirror</x:v>
      </x:c>
    </x:row>
    <x:row r="78" ht="21" customHeight="1">
      <x:c r="A78" s="750" t="str">
        <x:v>EGY</x:v>
      </x:c>
      <x:c r="B78" s="750" t="str">
        <x:v>Egypt</x:v>
      </x:c>
      <x:c r="C78" s="750" t="n">
        <x:v>2020</x:v>
      </x:c>
      <x:c r="D78" s="755" t="n">
        <x:f>Inputs!D78</x:f>
        <x:v>2960</x:v>
      </x:c>
      <x:c r="E78" s="755" t="n">
        <x:f>Inputs!G78</x:f>
        <x:v>14859.2</x:v>
      </x:c>
      <x:c r="F78" s="755" t="n">
        <x:f>IF(ISNUMBER(Inputs!H78),Inputs!H78,"")</x:f>
        <x:v>109315000</x:v>
      </x:c>
      <x:c r="G78" s="750" t="n">
        <x:f>IF(ISNUMBER(D78),1,0)</x:f>
        <x:v>1</x:v>
      </x:c>
      <x:c r="H78" s="750" t="n">
        <x:f>IF(ISNUMBER(E78),1,0)</x:f>
        <x:v>1</x:v>
      </x:c>
      <x:c r="I78" s="750" t="n">
        <x:v>1</x:v>
      </x:c>
      <x:c r="J78" s="750" t="str">
        <x:v>WDI mirror</x:v>
      </x:c>
    </x:row>
    <x:row r="79" ht="21" customHeight="1">
      <x:c r="A79" s="750" t="str">
        <x:v>EGY</x:v>
      </x:c>
      <x:c r="B79" s="750" t="str">
        <x:v>Egypt</x:v>
      </x:c>
      <x:c r="C79" s="750" t="n">
        <x:v>2021</x:v>
      </x:c>
      <x:c r="D79" s="755" t="n">
        <x:f>Inputs!D79</x:f>
        <x:v>3470</x:v>
      </x:c>
      <x:c r="E79" s="755" t="n">
        <x:f>Inputs!G79</x:f>
        <x:v>15124.2</x:v>
      </x:c>
      <x:c r="F79" s="755" t="n">
        <x:f>IF(ISNUMBER(Inputs!H79),Inputs!H79,"")</x:f>
        <x:v>110957000</x:v>
      </x:c>
      <x:c r="G79" s="750" t="n">
        <x:f>IF(ISNUMBER(D79),1,0)</x:f>
        <x:v>1</x:v>
      </x:c>
      <x:c r="H79" s="750" t="n">
        <x:f>IF(ISNUMBER(E79),1,0)</x:f>
        <x:v>1</x:v>
      </x:c>
      <x:c r="I79" s="750" t="n">
        <x:v>1</x:v>
      </x:c>
      <x:c r="J79" s="750" t="str">
        <x:v>WDI mirror</x:v>
      </x:c>
    </x:row>
    <x:row r="80" ht="21" customHeight="1">
      <x:c r="A80" s="750" t="str">
        <x:v>EGY</x:v>
      </x:c>
      <x:c r="B80" s="750" t="str">
        <x:v>Egypt</x:v>
      </x:c>
      <x:c r="C80" s="750" t="n">
        <x:v>2022</x:v>
      </x:c>
      <x:c r="D80" s="755" t="n">
        <x:f>Inputs!D80</x:f>
        <x:v>4040</x:v>
      </x:c>
      <x:c r="E80" s="755" t="n">
        <x:f>Inputs!G80</x:f>
        <x:v>15840.5</x:v>
      </x:c>
      <x:c r="F80" s="755" t="n">
        <x:f>IF(ISNUMBER(Inputs!H80),Inputs!H80,"")</x:f>
        <x:v>112618000</x:v>
      </x:c>
      <x:c r="G80" s="750" t="n">
        <x:f>IF(ISNUMBER(D80),1,0)</x:f>
        <x:v>1</x:v>
      </x:c>
      <x:c r="H80" s="750" t="n">
        <x:f>IF(ISNUMBER(E80),1,0)</x:f>
        <x:v>1</x:v>
      </x:c>
      <x:c r="I80" s="750" t="n">
        <x:v>1</x:v>
      </x:c>
      <x:c r="J80" s="750" t="str">
        <x:v>WDI mirror</x:v>
      </x:c>
    </x:row>
    <x:row r="81" ht="21" customHeight="1">
      <x:c r="A81" s="750" t="str">
        <x:v>EGY</x:v>
      </x:c>
      <x:c r="B81" s="750" t="str">
        <x:v>Egypt</x:v>
      </x:c>
      <x:c r="C81" s="750" t="n">
        <x:v>2023</x:v>
      </x:c>
      <x:c r="D81" s="755" t="n">
        <x:f>Inputs!D81</x:f>
        <x:v>3840</x:v>
      </x:c>
      <x:c r="E81" s="755" t="n">
        <x:f>Inputs!G81</x:f>
        <x:v>15982.4</x:v>
      </x:c>
      <x:c r="F81" s="755" t="n">
        <x:f>IF(ISNUMBER(Inputs!H81),Inputs!H81,"")</x:f>
        <x:v>114536000</x:v>
      </x:c>
      <x:c r="G81" s="750" t="n">
        <x:f>IF(ISNUMBER(D81),1,0)</x:f>
        <x:v>1</x:v>
      </x:c>
      <x:c r="H81" s="750" t="n">
        <x:f>IF(ISNUMBER(E81),1,0)</x:f>
        <x:v>1</x:v>
      </x:c>
      <x:c r="I81" s="750" t="n">
        <x:v>1</x:v>
      </x:c>
      <x:c r="J81" s="750" t="str">
        <x:v>WDI mirror</x:v>
      </x:c>
    </x:row>
    <x:row r="82" ht="21" customHeight="1">
      <x:c r="A82" s="750" t="str">
        <x:v>ARE</x:v>
      </x:c>
      <x:c r="B82" s="750" t="str">
        <x:v>United Arab Emirates</x:v>
      </x:c>
      <x:c r="C82" s="750" t="n">
        <x:v>2013</x:v>
      </x:c>
      <x:c r="D82" s="755" t="n">
        <x:f>Inputs!D82</x:f>
        <x:v>53780</x:v>
      </x:c>
      <x:c r="E82" s="755" t="n">
        <x:f>Inputs!G82</x:f>
        <x:v>87939.7</x:v>
      </x:c>
      <x:c r="F82" s="755" t="n">
        <x:f>IF(ISNUMBER(Inputs!H82),Inputs!H82,"")</x:f>
        <x:v>7693030</x:v>
      </x:c>
      <x:c r="G82" s="750" t="n">
        <x:f>IF(ISNUMBER(D82),1,0)</x:f>
        <x:v>1</x:v>
      </x:c>
      <x:c r="H82" s="750" t="n">
        <x:f>IF(ISNUMBER(E82),1,0)</x:f>
        <x:v>1</x:v>
      </x:c>
      <x:c r="I82" s="750" t="n">
        <x:v>1</x:v>
      </x:c>
      <x:c r="J82" s="750" t="str">
        <x:v>WDI mirror</x:v>
      </x:c>
    </x:row>
    <x:row r="83" ht="21" customHeight="1">
      <x:c r="A83" s="750" t="str">
        <x:v>ARE</x:v>
      </x:c>
      <x:c r="B83" s="750" t="str">
        <x:v>United Arab Emirates</x:v>
      </x:c>
      <x:c r="C83" s="750" t="n">
        <x:v>2014</x:v>
      </x:c>
      <x:c r="D83" s="755" t="n">
        <x:f>Inputs!D83</x:f>
        <x:v>53360</x:v>
      </x:c>
      <x:c r="E83" s="755" t="n">
        <x:f>Inputs!G83</x:f>
        <x:v>87082.1</x:v>
      </x:c>
      <x:c r="F83" s="755" t="n">
        <x:f>IF(ISNUMBER(Inputs!H83),Inputs!H83,"")</x:f>
        <x:v>8059440</x:v>
      </x:c>
      <x:c r="G83" s="750" t="n">
        <x:f>IF(ISNUMBER(D83),1,0)</x:f>
        <x:v>1</x:v>
      </x:c>
      <x:c r="H83" s="750" t="n">
        <x:f>IF(ISNUMBER(E83),1,0)</x:f>
        <x:v>1</x:v>
      </x:c>
      <x:c r="I83" s="750" t="n">
        <x:v>1</x:v>
      </x:c>
      <x:c r="J83" s="750" t="str">
        <x:v>WDI mirror</x:v>
      </x:c>
    </x:row>
    <x:row r="84" ht="21" customHeight="1">
      <x:c r="A84" s="750" t="str">
        <x:v>ARE</x:v>
      </x:c>
      <x:c r="B84" s="750" t="str">
        <x:v>United Arab Emirates</x:v>
      </x:c>
      <x:c r="C84" s="750" t="n">
        <x:v>2015</x:v>
      </x:c>
      <x:c r="D84" s="755" t="n">
        <x:f>Inputs!D84</x:f>
        <x:v>49990</x:v>
      </x:c>
      <x:c r="E84" s="755" t="n">
        <x:f>Inputs!G84</x:f>
        <x:v>76232.2</x:v>
      </x:c>
      <x:c r="F84" s="755" t="n">
        <x:f>IF(ISNUMBER(Inputs!H84),Inputs!H84,"")</x:f>
        <x:v>8505240</x:v>
      </x:c>
      <x:c r="G84" s="750" t="n">
        <x:f>IF(ISNUMBER(D84),1,0)</x:f>
        <x:v>1</x:v>
      </x:c>
      <x:c r="H84" s="750" t="n">
        <x:f>IF(ISNUMBER(E84),1,0)</x:f>
        <x:v>1</x:v>
      </x:c>
      <x:c r="I84" s="750" t="n">
        <x:v>1</x:v>
      </x:c>
      <x:c r="J84" s="750" t="str">
        <x:v>WDI mirror</x:v>
      </x:c>
    </x:row>
    <x:row r="85" ht="21" customHeight="1">
      <x:c r="A85" s="750" t="str">
        <x:v>ARE</x:v>
      </x:c>
      <x:c r="B85" s="750" t="str">
        <x:v>United Arab Emirates</x:v>
      </x:c>
      <x:c r="C85" s="750" t="n">
        <x:v>2016</x:v>
      </x:c>
      <x:c r="D85" s="755" t="n">
        <x:f>Inputs!D85</x:f>
        <x:v>46180</x:v>
      </x:c>
      <x:c r="E85" s="755" t="n">
        <x:f>Inputs!G85</x:f>
        <x:v>74467.4</x:v>
      </x:c>
      <x:c r="F85" s="755" t="n">
        <x:f>IF(ISNUMBER(Inputs!H85),Inputs!H85,"")</x:f>
        <x:v>8935100</x:v>
      </x:c>
      <x:c r="G85" s="750" t="n">
        <x:f>IF(ISNUMBER(D85),1,0)</x:f>
        <x:v>1</x:v>
      </x:c>
      <x:c r="H85" s="750" t="n">
        <x:f>IF(ISNUMBER(E85),1,0)</x:f>
        <x:v>1</x:v>
      </x:c>
      <x:c r="I85" s="750" t="n">
        <x:v>1</x:v>
      </x:c>
      <x:c r="J85" s="750" t="str">
        <x:v>WDI mirror</x:v>
      </x:c>
    </x:row>
    <x:row r="86" ht="21" customHeight="1">
      <x:c r="A86" s="750" t="str">
        <x:v>ARE</x:v>
      </x:c>
      <x:c r="B86" s="750" t="str">
        <x:v>United Arab Emirates</x:v>
      </x:c>
      <x:c r="C86" s="750" t="n">
        <x:v>2017</x:v>
      </x:c>
      <x:c r="D86" s="755" t="n">
        <x:f>Inputs!D86</x:f>
        <x:v>42230</x:v>
      </x:c>
      <x:c r="E86" s="755" t="n">
        <x:f>Inputs!G86</x:f>
        <x:v>74458.9</x:v>
      </x:c>
      <x:c r="F86" s="755" t="n">
        <x:f>IF(ISNUMBER(Inputs!H86),Inputs!H86,"")</x:f>
        <x:v>9223220</x:v>
      </x:c>
      <x:c r="G86" s="750" t="n">
        <x:f>IF(ISNUMBER(D86),1,0)</x:f>
        <x:v>1</x:v>
      </x:c>
      <x:c r="H86" s="750" t="n">
        <x:f>IF(ISNUMBER(E86),1,0)</x:f>
        <x:v>1</x:v>
      </x:c>
      <x:c r="I86" s="750" t="n">
        <x:v>1</x:v>
      </x:c>
      <x:c r="J86" s="750" t="str">
        <x:v>WDI mirror</x:v>
      </x:c>
    </x:row>
    <x:row r="87" ht="21" customHeight="1">
      <x:c r="A87" s="750" t="str">
        <x:v>ARE</x:v>
      </x:c>
      <x:c r="B87" s="750" t="str">
        <x:v>United Arab Emirates</x:v>
      </x:c>
      <x:c r="C87" s="750" t="n">
        <x:v>2018</x:v>
      </x:c>
      <x:c r="D87" s="755" t="n">
        <x:f>Inputs!D87</x:f>
        <x:v>44570</x:v>
      </x:c>
      <x:c r="E87" s="779" t="n">
        <x:f>Inputs!G87</x:f>
        <x:v>76713.8</x:v>
      </x:c>
      <x:c r="F87" s="779" t="n">
        <x:f>IF(ISNUMBER(Inputs!H87),Inputs!H87,"")</x:f>
        <x:v>9346700</x:v>
      </x:c>
      <x:c r="G87" s="750" t="n">
        <x:f>IF(ISNUMBER(D87),1,0)</x:f>
        <x:v>1</x:v>
      </x:c>
      <x:c r="H87" s="750" t="n">
        <x:f>IF(ISNUMBER(E87),1,0)</x:f>
        <x:v>1</x:v>
      </x:c>
      <x:c r="I87" s="750" t="n">
        <x:v>1</x:v>
      </x:c>
      <x:c r="J87" s="750" t="str">
        <x:v>WDI mirror</x:v>
      </x:c>
    </x:row>
    <x:row r="88" ht="21" customHeight="1">
      <x:c r="A88" s="750" t="str">
        <x:v>ARE</x:v>
      </x:c>
      <x:c r="B88" s="750" t="str">
        <x:v>United Arab Emirates</x:v>
      </x:c>
      <x:c r="C88" s="750" t="n">
        <x:v>2019</x:v>
      </x:c>
      <x:c r="D88" s="755" t="n">
        <x:f>Inputs!D88</x:f>
        <x:v>46690</x:v>
      </x:c>
      <x:c r="E88" s="755" t="n">
        <x:f>Inputs!G88</x:f>
        <x:v>76289.9</x:v>
      </x:c>
      <x:c r="F88" s="755" t="n">
        <x:f>IF(ISNUMBER(Inputs!H88),Inputs!H88,"")</x:f>
        <x:v>9445780</x:v>
      </x:c>
      <x:c r="G88" s="750" t="n">
        <x:f>IF(ISNUMBER(D88),1,0)</x:f>
        <x:v>1</x:v>
      </x:c>
      <x:c r="H88" s="750" t="n">
        <x:f>IF(ISNUMBER(E88),1,0)</x:f>
        <x:v>1</x:v>
      </x:c>
      <x:c r="I88" s="750" t="n">
        <x:v>1</x:v>
      </x:c>
      <x:c r="J88" s="750" t="str">
        <x:v>WDI mirror</x:v>
      </x:c>
    </x:row>
    <x:row r="89" ht="21" customHeight="1">
      <x:c r="A89" s="750" t="str">
        <x:v>ARE</x:v>
      </x:c>
      <x:c r="B89" s="750" t="str">
        <x:v>United Arab Emirates</x:v>
      </x:c>
      <x:c r="C89" s="750" t="n">
        <x:v>2020</x:v>
      </x:c>
      <x:c r="D89" s="755" t="n">
        <x:f>Inputs!D89</x:f>
        <x:v>41310</x:v>
      </x:c>
      <x:c r="E89" s="755" t="n">
        <x:f>Inputs!G89</x:f>
        <x:v>61227.6</x:v>
      </x:c>
      <x:c r="F89" s="755" t="n">
        <x:f>IF(ISNUMBER(Inputs!H89),Inputs!H89,"")</x:f>
        <x:v>9401040</x:v>
      </x:c>
      <x:c r="G89" s="750" t="n">
        <x:f>IF(ISNUMBER(D89),1,0)</x:f>
        <x:v>1</x:v>
      </x:c>
      <x:c r="H89" s="750" t="n">
        <x:f>IF(ISNUMBER(E89),1,0)</x:f>
        <x:v>1</x:v>
      </x:c>
      <x:c r="I89" s="750" t="n">
        <x:v>1</x:v>
      </x:c>
      <x:c r="J89" s="750" t="str">
        <x:v>WDI mirror</x:v>
      </x:c>
    </x:row>
    <x:row r="90" ht="21" customHeight="1">
      <x:c r="A90" s="751" t="str">
        <x:v>ARE</x:v>
      </x:c>
      <x:c r="B90" s="751" t="str">
        <x:v>United Arab Emirates</x:v>
      </x:c>
      <x:c r="C90" s="751" t="n">
        <x:v>2021</x:v>
      </x:c>
      <x:c r="D90" s="752" t="n">
        <x:f>Inputs!D90</x:f>
        <x:v>43230</x:v>
      </x:c>
      <x:c r="E90" s="752" t="n">
        <x:f>Inputs!G90</x:f>
        <x:v>68460.8</x:v>
      </x:c>
      <x:c r="F90" s="752" t="n">
        <x:f>IF(ISNUMBER(Inputs!H90),Inputs!H90,"")</x:f>
        <x:v>9575150</x:v>
      </x:c>
      <x:c r="G90" s="751" t="n">
        <x:f>IF(ISNUMBER(D90),1,0)</x:f>
        <x:v>1</x:v>
      </x:c>
      <x:c r="H90" s="751" t="n">
        <x:f>IF(ISNUMBER(E90),1,0)</x:f>
        <x:v>1</x:v>
      </x:c>
      <x:c r="I90" s="751" t="n">
        <x:v>1</x:v>
      </x:c>
      <x:c r="J90" s="750" t="str">
        <x:v>WDI mirror</x:v>
      </x:c>
    </x:row>
    <x:row r="91" ht="21" customHeight="1">
      <x:c r="A91" s="751" t="str">
        <x:v>ARE</x:v>
      </x:c>
      <x:c r="B91" s="751" t="str">
        <x:v>United Arab Emirates</x:v>
      </x:c>
      <x:c r="C91" s="751" t="n">
        <x:v>2022</x:v>
      </x:c>
      <x:c r="D91" s="752" t="n">
        <x:f>Inputs!D91</x:f>
        <x:v>46990</x:v>
      </x:c>
      <x:c r="E91" s="778" t="n">
        <x:f>Inputs!G91</x:f>
        <x:v>81656.4</x:v>
      </x:c>
      <x:c r="F91" s="778" t="n">
        <x:f>IF(ISNUMBER(Inputs!H91),Inputs!H91,"")</x:f>
        <x:v>10075000</x:v>
      </x:c>
      <x:c r="G91" s="751" t="n">
        <x:f>IF(ISNUMBER(D91),1,0)</x:f>
        <x:v>1</x:v>
      </x:c>
      <x:c r="H91" s="751" t="n">
        <x:f>IF(ISNUMBER(E91),1,0)</x:f>
        <x:v>1</x:v>
      </x:c>
      <x:c r="I91" s="751" t="n">
        <x:v>1</x:v>
      </x:c>
      <x:c r="J91" s="750" t="str">
        <x:v>WDI mirror</x:v>
      </x:c>
    </x:row>
    <x:row r="92" ht="21" customHeight="1">
      <x:c r="A92" s="751" t="str">
        <x:v>ARE</x:v>
      </x:c>
      <x:c r="B92" s="751" t="str">
        <x:v>United Arab Emirates</x:v>
      </x:c>
      <x:c r="C92" s="751" t="n">
        <x:v>2023</x:v>
      </x:c>
      <x:c r="D92" s="752" t="n">
        <x:f>Inputs!D92</x:f>
        <x:v>51100</x:v>
      </x:c>
      <x:c r="E92" s="752" t="n">
        <x:f>Inputs!G92</x:f>
        <x:v>84671.3</x:v>
      </x:c>
      <x:c r="F92" s="752" t="n">
        <x:f>IF(ISNUMBER(Inputs!H92),Inputs!H92,"")</x:f>
        <x:v>10483800</x:v>
      </x:c>
      <x:c r="G92" s="751" t="n">
        <x:f>IF(ISNUMBER(D92),1,0)</x:f>
        <x:v>1</x:v>
      </x:c>
      <x:c r="H92" s="751" t="n">
        <x:f>IF(ISNUMBER(E92),1,0)</x:f>
        <x:v>1</x:v>
      </x:c>
      <x:c r="I92" s="751" t="n">
        <x:v>1</x:v>
      </x:c>
      <x:c r="J92" s="750" t="str">
        <x:v>WDI mirror</x:v>
      </x:c>
    </x:row>
    <x:row r="93" ht="21" customHeight="1">
      <x:c r="A93" s="751" t="str">
        <x:v>BRA</x:v>
      </x:c>
      <x:c r="B93" s="751" t="str">
        <x:v>Brazil</x:v>
      </x:c>
      <x:c r="C93" s="751" t="n">
        <x:v>2013</x:v>
      </x:c>
      <x:c r="D93" s="752" t="n">
        <x:f>Inputs!D93</x:f>
        <x:v>12950</x:v>
      </x:c>
      <x:c r="E93" s="752" t="n">
        <x:f>Inputs!G93</x:f>
        <x:v>18976.8</x:v>
      </x:c>
      <x:c r="F93" s="752" t="n">
        <x:f>IF(ISNUMBER(Inputs!H93),Inputs!H93,"")</x:f>
        <x:v>198478000</x:v>
      </x:c>
      <x:c r="G93" s="751" t="n">
        <x:f>IF(ISNUMBER(D93),1,0)</x:f>
        <x:v>1</x:v>
      </x:c>
      <x:c r="H93" s="751" t="n">
        <x:f>IF(ISNUMBER(E93),1,0)</x:f>
        <x:v>1</x:v>
      </x:c>
      <x:c r="I93" s="751" t="n">
        <x:v>1</x:v>
      </x:c>
      <x:c r="J93" s="750" t="str">
        <x:v>WDI mirror</x:v>
      </x:c>
    </x:row>
    <x:row r="94" ht="21" customHeight="1">
      <x:c r="A94" s="751" t="str">
        <x:v>BRA</x:v>
      </x:c>
      <x:c r="B94" s="751" t="str">
        <x:v>Brazil</x:v>
      </x:c>
      <x:c r="C94" s="751" t="n">
        <x:v>2014</x:v>
      </x:c>
      <x:c r="D94" s="752" t="n">
        <x:f>Inputs!D94</x:f>
        <x:v>12280</x:v>
      </x:c>
      <x:c r="E94" s="752" t="n">
        <x:f>Inputs!G94</x:f>
        <x:v>18737.7</x:v>
      </x:c>
      <x:c r="F94" s="752" t="n">
        <x:f>IF(ISNUMBER(Inputs!H94),Inputs!H94,"")</x:f>
        <x:v>200085000</x:v>
      </x:c>
      <x:c r="G94" s="751" t="n">
        <x:f>IF(ISNUMBER(D94),1,0)</x:f>
        <x:v>1</x:v>
      </x:c>
      <x:c r="H94" s="751" t="n">
        <x:f>IF(ISNUMBER(E94),1,0)</x:f>
        <x:v>1</x:v>
      </x:c>
      <x:c r="I94" s="751" t="n">
        <x:v>1</x:v>
      </x:c>
      <x:c r="J94" s="750" t="str">
        <x:v>WDI mirror</x:v>
      </x:c>
    </x:row>
    <x:row r="95" ht="21" customHeight="1">
      <x:c r="A95" s="751" t="str">
        <x:v>BRA</x:v>
      </x:c>
      <x:c r="B95" s="751" t="str">
        <x:v>Brazil</x:v>
      </x:c>
      <x:c r="C95" s="751" t="n">
        <x:v>2015</x:v>
      </x:c>
      <x:c r="D95" s="752" t="n">
        <x:f>Inputs!D95</x:f>
        <x:v>10330</x:v>
      </x:c>
      <x:c r="E95" s="752" t="n">
        <x:f>Inputs!G95</x:f>
        <x:v>17748.7</x:v>
      </x:c>
      <x:c r="F95" s="752" t="n">
        <x:f>IF(ISNUMBER(Inputs!H95),Inputs!H95,"")</x:f>
        <x:v>201676000</x:v>
      </x:c>
      <x:c r="G95" s="751" t="n">
        <x:f>IF(ISNUMBER(D95),1,0)</x:f>
        <x:v>1</x:v>
      </x:c>
      <x:c r="H95" s="751" t="n">
        <x:f>IF(ISNUMBER(E95),1,0)</x:f>
        <x:v>1</x:v>
      </x:c>
      <x:c r="I95" s="751" t="n">
        <x:v>1</x:v>
      </x:c>
      <x:c r="J95" s="750" t="str">
        <x:v>WDI mirror</x:v>
      </x:c>
    </x:row>
    <x:row r="96" ht="21" customHeight="1">
      <x:c r="A96" s="751" t="str">
        <x:v>BRA</x:v>
      </x:c>
      <x:c r="B96" s="751" t="str">
        <x:v>Brazil</x:v>
      </x:c>
      <x:c r="C96" s="751" t="n">
        <x:v>2016</x:v>
      </x:c>
      <x:c r="D96" s="752" t="n">
        <x:f>Inputs!D96</x:f>
        <x:v>9050</x:v>
      </x:c>
      <x:c r="E96" s="752" t="n">
        <x:f>Inputs!G96</x:f>
        <x:v>17033.4</x:v>
      </x:c>
      <x:c r="F96" s="752" t="n">
        <x:f>IF(ISNUMBER(Inputs!H96),Inputs!H96,"")</x:f>
        <x:v>203218000</x:v>
      </x:c>
      <x:c r="G96" s="751" t="n">
        <x:f>IF(ISNUMBER(D96),1,0)</x:f>
        <x:v>1</x:v>
      </x:c>
      <x:c r="H96" s="751" t="n">
        <x:f>IF(ISNUMBER(E96),1,0)</x:f>
        <x:v>1</x:v>
      </x:c>
      <x:c r="I96" s="751" t="n">
        <x:v>1</x:v>
      </x:c>
      <x:c r="J96" s="750" t="str">
        <x:v>WDI mirror</x:v>
      </x:c>
    </x:row>
    <x:row r="97" ht="21" customHeight="1">
      <x:c r="A97" s="751" t="str">
        <x:v>BRA</x:v>
      </x:c>
      <x:c r="B97" s="751" t="str">
        <x:v>Brazil</x:v>
      </x:c>
      <x:c r="C97" s="751" t="n">
        <x:v>2017</x:v>
      </x:c>
      <x:c r="D97" s="752" t="n">
        <x:f>Inputs!D97</x:f>
        <x:v>8830</x:v>
      </x:c>
      <x:c r="E97" s="752" t="n">
        <x:f>Inputs!G97</x:f>
        <x:v>17253.4</x:v>
      </x:c>
      <x:c r="F97" s="752" t="n">
        <x:f>IF(ISNUMBER(Inputs!H97),Inputs!H97,"")</x:f>
        <x:v>204703000</x:v>
      </x:c>
      <x:c r="G97" s="751" t="n">
        <x:f>IF(ISNUMBER(D97),1,0)</x:f>
        <x:v>1</x:v>
      </x:c>
      <x:c r="H97" s="751" t="n">
        <x:f>IF(ISNUMBER(E97),1,0)</x:f>
        <x:v>1</x:v>
      </x:c>
      <x:c r="I97" s="751" t="n">
        <x:v>1</x:v>
      </x:c>
      <x:c r="J97" s="750" t="str">
        <x:v>WDI mirror</x:v>
      </x:c>
    </x:row>
    <x:row r="98" ht="21" customHeight="1">
      <x:c r="A98" s="751" t="str">
        <x:v>BRA</x:v>
      </x:c>
      <x:c r="B98" s="751" t="str">
        <x:v>Brazil</x:v>
      </x:c>
      <x:c r="C98" s="751" t="n">
        <x:v>2018</x:v>
      </x:c>
      <x:c r="D98" s="752" t="n">
        <x:f>Inputs!D98</x:f>
        <x:v>9320</x:v>
      </x:c>
      <x:c r="E98" s="752" t="n">
        <x:f>Inputs!G98</x:f>
        <x:v>17286.4</x:v>
      </x:c>
      <x:c r="F98" s="752" t="n">
        <x:f>IF(ISNUMBER(Inputs!H98),Inputs!H98,"")</x:f>
        <x:v>206107000</x:v>
      </x:c>
      <x:c r="G98" s="751" t="n">
        <x:f>IF(ISNUMBER(D98),1,0)</x:f>
        <x:v>1</x:v>
      </x:c>
      <x:c r="H98" s="751" t="n">
        <x:f>IF(ISNUMBER(E98),1,0)</x:f>
        <x:v>1</x:v>
      </x:c>
      <x:c r="I98" s="751" t="n">
        <x:v>1</x:v>
      </x:c>
      <x:c r="J98" s="750" t="str">
        <x:v>WDI mirror</x:v>
      </x:c>
    </x:row>
    <x:row r="99" ht="21" customHeight="1">
      <x:c r="A99" s="751" t="str">
        <x:v>BRA</x:v>
      </x:c>
      <x:c r="B99" s="751" t="str">
        <x:v>Brazil</x:v>
      </x:c>
      <x:c r="C99" s="751" t="n">
        <x:v>2019</x:v>
      </x:c>
      <x:c r="D99" s="752" t="n">
        <x:f>Inputs!D99</x:f>
        <x:v>9410</x:v>
      </x:c>
      <x:c r="E99" s="752" t="n">
        <x:f>Inputs!G99</x:f>
        <x:v>17307.1</x:v>
      </x:c>
      <x:c r="F99" s="752" t="n">
        <x:f>IF(ISNUMBER(Inputs!H99),Inputs!H99,"")</x:f>
        <x:v>207455000</x:v>
      </x:c>
      <x:c r="G99" s="751" t="n">
        <x:f>IF(ISNUMBER(D99),1,0)</x:f>
        <x:v>1</x:v>
      </x:c>
      <x:c r="H99" s="751" t="n">
        <x:f>IF(ISNUMBER(E99),1,0)</x:f>
        <x:v>1</x:v>
      </x:c>
      <x:c r="I99" s="751" t="n">
        <x:v>1</x:v>
      </x:c>
      <x:c r="J99" s="750" t="str">
        <x:v>WDI mirror</x:v>
      </x:c>
    </x:row>
    <x:row r="100" ht="21" customHeight="1">
      <x:c r="A100" s="751" t="str">
        <x:v>BRA</x:v>
      </x:c>
      <x:c r="B100" s="751" t="str">
        <x:v>Brazil</x:v>
      </x:c>
      <x:c r="C100" s="751" t="n">
        <x:v>2020</x:v>
      </x:c>
      <x:c r="D100" s="752" t="n">
        <x:f>Inputs!D100</x:f>
        <x:v>8080</x:v>
      </x:c>
      <x:c r="E100" s="752" t="n">
        <x:f>Inputs!G100</x:f>
        <x:v>16808.3</x:v>
      </x:c>
      <x:c r="F100" s="752" t="n">
        <x:f>IF(ISNUMBER(Inputs!H100),Inputs!H100,"")</x:f>
        <x:v>208661000</x:v>
      </x:c>
      <x:c r="G100" s="751" t="n">
        <x:f>IF(ISNUMBER(D100),1,0)</x:f>
        <x:v>1</x:v>
      </x:c>
      <x:c r="H100" s="751" t="n">
        <x:f>IF(ISNUMBER(E100),1,0)</x:f>
        <x:v>1</x:v>
      </x:c>
      <x:c r="I100" s="751" t="n">
        <x:v>1</x:v>
      </x:c>
      <x:c r="J100" s="750" t="str">
        <x:v>WDI mirror</x:v>
      </x:c>
    </x:row>
    <x:row r="101" ht="21" customHeight="1">
      <x:c r="A101" s="751" t="str">
        <x:v>BRA</x:v>
      </x:c>
      <x:c r="B101" s="751" t="str">
        <x:v>Brazil</x:v>
      </x:c>
      <x:c r="C101" s="751" t="n">
        <x:v>2021</x:v>
      </x:c>
      <x:c r="D101" s="752" t="n">
        <x:f>Inputs!D101</x:f>
        <x:v>8060</x:v>
      </x:c>
      <x:c r="E101" s="752" t="n">
        <x:f>Inputs!G101</x:f>
        <x:v>17511.8</x:v>
      </x:c>
      <x:c r="F101" s="752" t="n">
        <x:f>IF(ISNUMBER(Inputs!H101),Inputs!H101,"")</x:f>
        <x:v>209550000</x:v>
      </x:c>
      <x:c r="G101" s="751" t="n">
        <x:f>IF(ISNUMBER(D101),1,0)</x:f>
        <x:v>1</x:v>
      </x:c>
      <x:c r="H101" s="751" t="n">
        <x:f>IF(ISNUMBER(E101),1,0)</x:f>
        <x:v>1</x:v>
      </x:c>
      <x:c r="I101" s="751" t="n">
        <x:v>1</x:v>
      </x:c>
      <x:c r="J101" s="750" t="str">
        <x:v>WDI mirror</x:v>
      </x:c>
    </x:row>
    <x:row r="102" ht="21" customHeight="1">
      <x:c r="A102" s="751" t="str">
        <x:v>BRA</x:v>
      </x:c>
      <x:c r="B102" s="751" t="str">
        <x:v>Brazil</x:v>
      </x:c>
      <x:c r="C102" s="751" t="n">
        <x:v>2022</x:v>
      </x:c>
      <x:c r="D102" s="752" t="n">
        <x:f>Inputs!D102</x:f>
        <x:v>8440</x:v>
      </x:c>
      <x:c r="E102" s="752" t="n">
        <x:f>Inputs!G102</x:f>
        <x:v>17893.9</x:v>
      </x:c>
      <x:c r="F102" s="752" t="n">
        <x:f>IF(ISNUMBER(Inputs!H102),Inputs!H102,"")</x:f>
        <x:v>210306000</x:v>
      </x:c>
      <x:c r="G102" s="751" t="n">
        <x:f>IF(ISNUMBER(D102),1,0)</x:f>
        <x:v>1</x:v>
      </x:c>
      <x:c r="H102" s="751" t="n">
        <x:f>IF(ISNUMBER(E102),1,0)</x:f>
        <x:v>1</x:v>
      </x:c>
      <x:c r="I102" s="751" t="n">
        <x:v>1</x:v>
      </x:c>
      <x:c r="J102" s="750" t="str">
        <x:v>WDI mirror</x:v>
      </x:c>
    </x:row>
    <x:row r="103" ht="21" customHeight="1">
      <x:c r="A103" s="751" t="str">
        <x:v>BRA</x:v>
      </x:c>
      <x:c r="B103" s="751" t="str">
        <x:v>Brazil</x:v>
      </x:c>
      <x:c r="C103" s="751" t="n">
        <x:v>2023</x:v>
      </x:c>
      <x:c r="D103" s="752" t="n">
        <x:f>Inputs!D103</x:f>
        <x:v>9310</x:v>
      </x:c>
      <x:c r="E103" s="752" t="n">
        <x:f>Inputs!G103</x:f>
        <x:v>18466.5</x:v>
      </x:c>
      <x:c r="F103" s="752" t="n">
        <x:f>IF(ISNUMBER(Inputs!H103),Inputs!H103,"")</x:f>
        <x:v>211141000</x:v>
      </x:c>
      <x:c r="G103" s="751" t="n">
        <x:f>IF(ISNUMBER(D103),1,0)</x:f>
        <x:v>1</x:v>
      </x:c>
      <x:c r="H103" s="751" t="n">
        <x:f>IF(ISNUMBER(E103),1,0)</x:f>
        <x:v>1</x:v>
      </x:c>
      <x:c r="I103" s="751" t="n">
        <x:v>1</x:v>
      </x:c>
      <x:c r="J103" s="750" t="str">
        <x:v>WDI mirror</x:v>
      </x:c>
    </x:row>
    <x:row r="104" ht="21" customHeight="1">
      <x:c r="A104" s="751" t="str">
        <x:v>ZAF</x:v>
      </x:c>
      <x:c r="B104" s="751" t="str">
        <x:v>South Africa</x:v>
      </x:c>
      <x:c r="C104" s="751" t="n">
        <x:v>2013</x:v>
      </x:c>
      <x:c r="D104" s="752" t="n">
        <x:f>Inputs!D104</x:f>
        <x:v>7930</x:v>
      </x:c>
      <x:c r="E104" s="779" t="n">
        <x:f>Inputs!G104</x:f>
        <x:v>13580.7</x:v>
      </x:c>
      <x:c r="F104" s="779" t="n">
        <x:f>IF(ISNUMBER(Inputs!H104),Inputs!H104,"")</x:f>
        <x:v>54678800</x:v>
      </x:c>
      <x:c r="G104" s="751" t="n">
        <x:f>IF(ISNUMBER(D104),1,0)</x:f>
        <x:v>1</x:v>
      </x:c>
      <x:c r="H104" s="751" t="n">
        <x:f>IF(ISNUMBER(E104),1,0)</x:f>
        <x:v>1</x:v>
      </x:c>
      <x:c r="I104" s="751" t="n">
        <x:v>1</x:v>
      </x:c>
      <x:c r="J104" s="750" t="str">
        <x:v>WDI mirror</x:v>
      </x:c>
    </x:row>
    <x:row r="105" ht="21" customHeight="1">
      <x:c r="A105" s="751" t="str">
        <x:v>ZAF</x:v>
      </x:c>
      <x:c r="B105" s="751" t="str">
        <x:v>South Africa</x:v>
      </x:c>
      <x:c r="C105" s="751" t="n">
        <x:v>2014</x:v>
      </x:c>
      <x:c r="D105" s="752" t="n">
        <x:f>Inputs!D105</x:f>
        <x:v>7230</x:v>
      </x:c>
      <x:c r="E105" s="752" t="n">
        <x:f>Inputs!G105</x:f>
        <x:v>13467.2</x:v>
      </x:c>
      <x:c r="F105" s="752" t="n">
        <x:f>IF(ISNUMBER(Inputs!H105),Inputs!H105,"")</x:f>
        <x:v>55594800</x:v>
      </x:c>
      <x:c r="G105" s="751" t="n">
        <x:f>IF(ISNUMBER(D105),1,0)</x:f>
        <x:v>1</x:v>
      </x:c>
      <x:c r="H105" s="751" t="n">
        <x:f>IF(ISNUMBER(E105),1,0)</x:f>
        <x:v>1</x:v>
      </x:c>
      <x:c r="I105" s="751" t="n">
        <x:v>1</x:v>
      </x:c>
      <x:c r="J105" s="750" t="str">
        <x:v>WDI mirror</x:v>
      </x:c>
    </x:row>
    <x:row r="106" ht="21" customHeight="1">
      <x:c r="A106" s="751" t="str">
        <x:v>ZAF</x:v>
      </x:c>
      <x:c r="B106" s="751" t="str">
        <x:v>South Africa</x:v>
      </x:c>
      <x:c r="C106" s="751" t="n">
        <x:v>2015</x:v>
      </x:c>
      <x:c r="D106" s="752" t="n">
        <x:f>Inputs!D106</x:f>
        <x:v>6450</x:v>
      </x:c>
      <x:c r="E106" s="752" t="n">
        <x:f>Inputs!G106</x:f>
        <x:v>13458.6</x:v>
      </x:c>
      <x:c r="F106" s="752" t="n">
        <x:f>IF(ISNUMBER(Inputs!H106),Inputs!H106,"")</x:f>
        <x:v>56723500</x:v>
      </x:c>
      <x:c r="G106" s="751" t="n">
        <x:f>IF(ISNUMBER(D106),1,0)</x:f>
        <x:v>1</x:v>
      </x:c>
      <x:c r="H106" s="751" t="n">
        <x:f>IF(ISNUMBER(E106),1,0)</x:f>
        <x:v>1</x:v>
      </x:c>
      <x:c r="I106" s="751" t="n">
        <x:v>1</x:v>
      </x:c>
      <x:c r="J106" s="750" t="str">
        <x:v>WDI mirror</x:v>
      </x:c>
    </x:row>
    <x:row r="107" ht="21" customHeight="1">
      <x:c r="A107" s="750" t="str">
        <x:v>ZAF</x:v>
      </x:c>
      <x:c r="B107" s="750" t="str">
        <x:v>South Africa</x:v>
      </x:c>
      <x:c r="C107" s="750" t="n">
        <x:v>2016</x:v>
      </x:c>
      <x:c r="D107" s="755" t="n">
        <x:f>Inputs!D107</x:f>
        <x:v>5880</x:v>
      </x:c>
      <x:c r="E107" s="755" t="n">
        <x:f>Inputs!G107</x:f>
        <x:v>13445</x:v>
      </x:c>
      <x:c r="F107" s="755" t="n">
        <x:f>IF(ISNUMBER(Inputs!H107),Inputs!H107,"")</x:f>
        <x:v>57259600</x:v>
      </x:c>
      <x:c r="G107" s="750" t="n">
        <x:f>IF(ISNUMBER(D107),1,0)</x:f>
        <x:v>1</x:v>
      </x:c>
      <x:c r="H107" s="750" t="n">
        <x:f>IF(ISNUMBER(E107),1,0)</x:f>
        <x:v>1</x:v>
      </x:c>
      <x:c r="I107" s="750" t="n">
        <x:v>1</x:v>
      </x:c>
      <x:c r="J107" s="750" t="str">
        <x:v>WDI mirror</x:v>
      </x:c>
    </x:row>
    <x:row r="108" ht="21" customHeight="1">
      <x:c r="A108" s="750" t="str">
        <x:v>ZAF</x:v>
      </x:c>
      <x:c r="B108" s="750" t="str">
        <x:v>South Africa</x:v>
      </x:c>
      <x:c r="C108" s="750" t="n">
        <x:v>2017</x:v>
      </x:c>
      <x:c r="D108" s="755" t="n">
        <x:f>Inputs!D108</x:f>
        <x:v>5850</x:v>
      </x:c>
      <x:c r="E108" s="778" t="n">
        <x:f>Inputs!G108</x:f>
        <x:v>13631.8</x:v>
      </x:c>
      <x:c r="F108" s="778" t="n">
        <x:f>IF(ISNUMBER(Inputs!H108),Inputs!H108,"")</x:f>
        <x:v>57635200</x:v>
      </x:c>
      <x:c r="G108" s="750" t="n">
        <x:f>IF(ISNUMBER(D108),1,0)</x:f>
        <x:v>1</x:v>
      </x:c>
      <x:c r="H108" s="750" t="n">
        <x:f>IF(ISNUMBER(E108),1,0)</x:f>
        <x:v>1</x:v>
      </x:c>
      <x:c r="I108" s="750" t="n">
        <x:v>1</x:v>
      </x:c>
      <x:c r="J108" s="750" t="str">
        <x:v>WDI mirror</x:v>
      </x:c>
    </x:row>
    <x:row r="109" ht="21" customHeight="1">
      <x:c r="A109" s="750" t="str">
        <x:v>ZAF</x:v>
      </x:c>
      <x:c r="B109" s="750" t="str">
        <x:v>South Africa</x:v>
      </x:c>
      <x:c r="C109" s="750" t="n">
        <x:v>2018</x:v>
      </x:c>
      <x:c r="D109" s="755" t="n">
        <x:f>Inputs!D109</x:f>
        <x:v>6250</x:v>
      </x:c>
      <x:c r="E109" s="755" t="n">
        <x:f>Inputs!G109</x:f>
        <x:v>13547.4</x:v>
      </x:c>
      <x:c r="F109" s="755" t="n">
        <x:f>IF(ISNUMBER(Inputs!H109),Inputs!H109,"")</x:f>
        <x:v>58613000</x:v>
      </x:c>
      <x:c r="G109" s="750" t="n">
        <x:f>IF(ISNUMBER(D109),1,0)</x:f>
        <x:v>1</x:v>
      </x:c>
      <x:c r="H109" s="750" t="n">
        <x:f>IF(ISNUMBER(E109),1,0)</x:f>
        <x:v>1</x:v>
      </x:c>
      <x:c r="I109" s="750" t="n">
        <x:v>1</x:v>
      </x:c>
      <x:c r="J109" s="750" t="str">
        <x:v>WDI mirror</x:v>
      </x:c>
    </x:row>
    <x:row r="110" ht="21" customHeight="1">
      <x:c r="A110" s="750" t="str">
        <x:v>ZAF</x:v>
      </x:c>
      <x:c r="B110" s="750" t="str">
        <x:v>South Africa</x:v>
      </x:c>
      <x:c r="C110" s="750" t="n">
        <x:v>2019</x:v>
      </x:c>
      <x:c r="D110" s="755" t="n">
        <x:f>Inputs!D110</x:f>
        <x:v>6570</x:v>
      </x:c>
      <x:c r="E110" s="755" t="n">
        <x:f>Inputs!G110</x:f>
        <x:v>13541</x:v>
      </x:c>
      <x:c r="F110" s="755" t="n">
        <x:f>IF(ISNUMBER(Inputs!H110),Inputs!H110,"")</x:f>
        <x:v>59587900</x:v>
      </x:c>
      <x:c r="G110" s="750" t="n">
        <x:f>IF(ISNUMBER(D110),1,0)</x:f>
        <x:v>1</x:v>
      </x:c>
      <x:c r="H110" s="750" t="n">
        <x:f>IF(ISNUMBER(E110),1,0)</x:f>
        <x:v>1</x:v>
      </x:c>
      <x:c r="I110" s="750" t="n">
        <x:v>1</x:v>
      </x:c>
      <x:c r="J110" s="750" t="str">
        <x:v>WDI mirror</x:v>
      </x:c>
    </x:row>
    <x:row r="111" ht="21" customHeight="1">
      <x:c r="A111" s="750" t="str">
        <x:v>ZAF</x:v>
      </x:c>
      <x:c r="B111" s="750" t="str">
        <x:v>South Africa</x:v>
      </x:c>
      <x:c r="C111" s="750" t="n">
        <x:v>2020</x:v>
      </x:c>
      <x:c r="D111" s="755" t="n">
        <x:f>Inputs!D111</x:f>
        <x:v>5930</x:v>
      </x:c>
      <x:c r="E111" s="755" t="n">
        <x:f>Inputs!G111</x:f>
        <x:v>12840.6</x:v>
      </x:c>
      <x:c r="F111" s="755" t="n">
        <x:f>IF(ISNUMBER(Inputs!H111),Inputs!H111,"")</x:f>
        <x:v>60562400</x:v>
      </x:c>
      <x:c r="G111" s="750" t="n">
        <x:f>IF(ISNUMBER(D111),1,0)</x:f>
        <x:v>1</x:v>
      </x:c>
      <x:c r="H111" s="750" t="n">
        <x:f>IF(ISNUMBER(E111),1,0)</x:f>
        <x:v>1</x:v>
      </x:c>
      <x:c r="I111" s="750" t="n">
        <x:v>1</x:v>
      </x:c>
      <x:c r="J111" s="750" t="str">
        <x:v>WDI mirror</x:v>
      </x:c>
    </x:row>
    <x:row r="112" ht="21" customHeight="1">
      <x:c r="A112" s="750" t="str">
        <x:v>ZAF</x:v>
      </x:c>
      <x:c r="B112" s="750" t="str">
        <x:v>South Africa</x:v>
      </x:c>
      <x:c r="C112" s="750" t="n">
        <x:v>2021</x:v>
      </x:c>
      <x:c r="D112" s="755" t="n">
        <x:f>Inputs!D112</x:f>
        <x:v>6320</x:v>
      </x:c>
      <x:c r="E112" s="755" t="n">
        <x:f>Inputs!G112</x:f>
        <x:v>13420.6</x:v>
      </x:c>
      <x:c r="F112" s="755" t="n">
        <x:f>IF(ISNUMBER(Inputs!H112),Inputs!H112,"")</x:f>
        <x:v>61502600</x:v>
      </x:c>
      <x:c r="G112" s="750" t="n">
        <x:f>IF(ISNUMBER(D112),1,0)</x:f>
        <x:v>1</x:v>
      </x:c>
      <x:c r="H112" s="750" t="n">
        <x:f>IF(ISNUMBER(E112),1,0)</x:f>
        <x:v>1</x:v>
      </x:c>
      <x:c r="I112" s="750" t="n">
        <x:v>1</x:v>
      </x:c>
      <x:c r="J112" s="750" t="str">
        <x:v>WDI mirror</x:v>
      </x:c>
    </x:row>
    <x:row r="113" ht="21" customHeight="1">
      <x:c r="A113" s="750" t="str">
        <x:v>ZAF</x:v>
      </x:c>
      <x:c r="B113" s="750" t="str">
        <x:v>South Africa</x:v>
      </x:c>
      <x:c r="C113" s="750" t="n">
        <x:v>2022</x:v>
      </x:c>
      <x:c r="D113" s="755" t="n">
        <x:f>Inputs!D113</x:f>
        <x:v>6530</x:v>
      </x:c>
      <x:c r="E113" s="755" t="n">
        <x:f>Inputs!G113</x:f>
        <x:v>13278.8</x:v>
      </x:c>
      <x:c r="F113" s="755" t="n">
        <x:f>IF(ISNUMBER(Inputs!H113),Inputs!H113,"")</x:f>
        <x:v>62378400</x:v>
      </x:c>
      <x:c r="G113" s="750" t="n">
        <x:f>IF(ISNUMBER(D113),1,0)</x:f>
        <x:v>1</x:v>
      </x:c>
      <x:c r="H113" s="750" t="n">
        <x:f>IF(ISNUMBER(E113),1,0)</x:f>
        <x:v>1</x:v>
      </x:c>
      <x:c r="I113" s="750" t="n">
        <x:v>1</x:v>
      </x:c>
      <x:c r="J113" s="750" t="str">
        <x:v>WDI mirror</x:v>
      </x:c>
    </x:row>
    <x:row r="114" ht="21" customHeight="1">
      <x:c r="A114" s="750" t="str">
        <x:v>ZAF</x:v>
      </x:c>
      <x:c r="B114" s="750" t="str">
        <x:v>South Africa</x:v>
      </x:c>
      <x:c r="C114" s="750" t="n">
        <x:v>2023</x:v>
      </x:c>
      <x:c r="D114" s="755" t="n">
        <x:f>Inputs!D114</x:f>
        <x:v>6490</x:v>
      </x:c>
      <x:c r="E114" s="755" t="n">
        <x:f>Inputs!G114</x:f>
        <x:v>13106.9</x:v>
      </x:c>
      <x:c r="F114" s="755" t="n">
        <x:f>IF(ISNUMBER(Inputs!H114),Inputs!H114,"")</x:f>
        <x:v>63212400</x:v>
      </x:c>
      <x:c r="G114" s="750" t="n">
        <x:f>IF(ISNUMBER(D114),1,0)</x:f>
        <x:v>1</x:v>
      </x:c>
      <x:c r="H114" s="750" t="n">
        <x:f>IF(ISNUMBER(E114),1,0)</x:f>
        <x:v>1</x:v>
      </x:c>
      <x:c r="I114" s="750" t="n">
        <x:v>1</x:v>
      </x:c>
      <x:c r="J114" s="750" t="str">
        <x:v>WDI mirror</x:v>
      </x:c>
    </x:row>
    <x:row r="115" ht="21" customHeight="1">
      <x:c r="A115" s="750" t="str">
        <x:v>IRN</x:v>
      </x:c>
      <x:c r="B115" s="750" t="str">
        <x:v>Iran</x:v>
      </x:c>
      <x:c r="C115" s="750" t="n">
        <x:v>2013</x:v>
      </x:c>
      <x:c r="D115" s="755" t="n">
        <x:f>Inputs!D115</x:f>
        <x:v>7220</x:v>
      </x:c>
      <x:c r="E115" s="755" t="n">
        <x:f>Inputs!G115</x:f>
        <x:v>18061.7</x:v>
      </x:c>
      <x:c r="F115" s="755" t="n">
        <x:f>IF(ISNUMBER(Inputs!H115),Inputs!H115,"")</x:f>
        <x:v>80414700</x:v>
      </x:c>
      <x:c r="G115" s="750" t="n">
        <x:f>IF(ISNUMBER(D115),1,0)</x:f>
        <x:v>1</x:v>
      </x:c>
      <x:c r="H115" s="750" t="n">
        <x:f>IF(ISNUMBER(E115),1,0)</x:f>
        <x:v>1</x:v>
      </x:c>
      <x:c r="I115" s="750" t="n">
        <x:v>1</x:v>
      </x:c>
      <x:c r="J115" s="750" t="str">
        <x:v>WDI mirror</x:v>
      </x:c>
    </x:row>
    <x:row r="116" ht="21" customHeight="1">
      <x:c r="A116" s="750" t="str">
        <x:v>IRN</x:v>
      </x:c>
      <x:c r="B116" s="750" t="str">
        <x:v>Iran</x:v>
      </x:c>
      <x:c r="C116" s="750" t="n">
        <x:v>2014</x:v>
      </x:c>
      <x:c r="D116" s="755" t="n">
        <x:f>Inputs!D116</x:f>
        <x:v>6660</x:v>
      </x:c>
      <x:c r="E116" s="755" t="n">
        <x:f>Inputs!G116</x:f>
        <x:v>17966.6</x:v>
      </x:c>
      <x:c r="F116" s="755" t="n">
        <x:f>IF(ISNUMBER(Inputs!H116),Inputs!H116,"")</x:f>
        <x:v>81502000</x:v>
      </x:c>
      <x:c r="G116" s="750" t="n">
        <x:f>IF(ISNUMBER(D116),1,0)</x:f>
        <x:v>1</x:v>
      </x:c>
      <x:c r="H116" s="750" t="n">
        <x:f>IF(ISNUMBER(E116),1,0)</x:f>
        <x:v>1</x:v>
      </x:c>
      <x:c r="I116" s="750" t="n">
        <x:v>1</x:v>
      </x:c>
      <x:c r="J116" s="750" t="str">
        <x:v>WDI mirror</x:v>
      </x:c>
    </x:row>
    <x:row r="117" ht="21" customHeight="1">
      <x:c r="A117" s="750" t="str">
        <x:v>IRN</x:v>
      </x:c>
      <x:c r="B117" s="750" t="str">
        <x:v>Iran</x:v>
      </x:c>
      <x:c r="C117" s="750" t="n">
        <x:v>2015</x:v>
      </x:c>
      <x:c r="D117" s="755" t="n">
        <x:f>Inputs!D117</x:f>
        <x:v>5460</x:v>
      </x:c>
      <x:c r="E117" s="755" t="n">
        <x:f>Inputs!G117</x:f>
        <x:v>15930.2</x:v>
      </x:c>
      <x:c r="F117" s="755" t="n">
        <x:f>IF(ISNUMBER(Inputs!H117),Inputs!H117,"")</x:f>
        <x:v>82619400</x:v>
      </x:c>
      <x:c r="G117" s="750" t="n">
        <x:f>IF(ISNUMBER(D117),1,0)</x:f>
        <x:v>1</x:v>
      </x:c>
      <x:c r="H117" s="750" t="n">
        <x:f>IF(ISNUMBER(E117),1,0)</x:f>
        <x:v>1</x:v>
      </x:c>
      <x:c r="I117" s="750" t="n">
        <x:v>1</x:v>
      </x:c>
      <x:c r="J117" s="750" t="str">
        <x:v>WDI mirror</x:v>
      </x:c>
    </x:row>
    <x:row r="118" ht="21" customHeight="1">
      <x:c r="A118" s="750" t="str">
        <x:v>IRN</x:v>
      </x:c>
      <x:c r="B118" s="750" t="str">
        <x:v>Iran</x:v>
      </x:c>
      <x:c r="C118" s="750" t="n">
        <x:v>2016</x:v>
      </x:c>
      <x:c r="D118" s="755" t="n">
        <x:f>Inputs!D118</x:f>
        <x:v>5530</x:v>
      </x:c>
      <x:c r="E118" s="755" t="n">
        <x:f>Inputs!G118</x:f>
        <x:v>17129.9</x:v>
      </x:c>
      <x:c r="F118" s="755" t="n">
        <x:f>IF(ISNUMBER(Inputs!H118),Inputs!H118,"")</x:f>
        <x:v>83812200</x:v>
      </x:c>
      <x:c r="G118" s="750" t="n">
        <x:f>IF(ISNUMBER(D118),1,0)</x:f>
        <x:v>1</x:v>
      </x:c>
      <x:c r="H118" s="750" t="n">
        <x:f>IF(ISNUMBER(E118),1,0)</x:f>
        <x:v>1</x:v>
      </x:c>
      <x:c r="I118" s="750" t="n">
        <x:v>1</x:v>
      </x:c>
      <x:c r="J118" s="750" t="str">
        <x:v>WDI mirror</x:v>
      </x:c>
    </x:row>
    <x:row r="119" ht="21" customHeight="1">
      <x:c r="A119" s="750" t="str">
        <x:v>IRN</x:v>
      </x:c>
      <x:c r="B119" s="750" t="str">
        <x:v>Iran</x:v>
      </x:c>
      <x:c r="C119" s="750" t="n">
        <x:v>2017</x:v>
      </x:c>
      <x:c r="D119" s="755" t="n">
        <x:f>Inputs!D119</x:f>
        <x:v>5640</x:v>
      </x:c>
      <x:c r="E119" s="755" t="n">
        <x:f>Inputs!G119</x:f>
        <x:v>17811.5</x:v>
      </x:c>
      <x:c r="F119" s="755" t="n">
        <x:f>IF(ISNUMBER(Inputs!H119),Inputs!H119,"")</x:f>
        <x:v>85026800</x:v>
      </x:c>
      <x:c r="G119" s="750" t="n">
        <x:f>IF(ISNUMBER(D119),1,0)</x:f>
        <x:v>1</x:v>
      </x:c>
      <x:c r="H119" s="750" t="n">
        <x:f>IF(ISNUMBER(E119),1,0)</x:f>
        <x:v>1</x:v>
      </x:c>
      <x:c r="I119" s="750" t="n">
        <x:v>1</x:v>
      </x:c>
      <x:c r="J119" s="750" t="str">
        <x:v>WDI mirror</x:v>
      </x:c>
    </x:row>
    <x:row r="120" ht="21" customHeight="1">
      <x:c r="A120" s="750" t="str">
        <x:v>IRN</x:v>
      </x:c>
      <x:c r="B120" s="750" t="str">
        <x:v>Iran</x:v>
      </x:c>
      <x:c r="C120" s="750" t="n">
        <x:v>2018</x:v>
      </x:c>
      <x:c r="D120" s="755" t="n">
        <x:f>Inputs!D120</x:f>
        <x:v>5390</x:v>
      </x:c>
      <x:c r="E120" s="755" t="n">
        <x:f>Inputs!G120</x:f>
        <x:v>16105.1</x:v>
      </x:c>
      <x:c r="F120" s="755" t="n">
        <x:f>IF(ISNUMBER(Inputs!H120),Inputs!H120,"")</x:f>
        <x:v>86118000</x:v>
      </x:c>
      <x:c r="G120" s="750" t="n">
        <x:f>IF(ISNUMBER(D120),1,0)</x:f>
        <x:v>1</x:v>
      </x:c>
      <x:c r="H120" s="750" t="n">
        <x:f>IF(ISNUMBER(E120),1,0)</x:f>
        <x:v>1</x:v>
      </x:c>
      <x:c r="I120" s="750" t="n">
        <x:v>1</x:v>
      </x:c>
      <x:c r="J120" s="750" t="str">
        <x:v>WDI mirror</x:v>
      </x:c>
    </x:row>
    <x:row r="121" ht="21" customHeight="1">
      <x:c r="A121" s="750" t="str">
        <x:v>IRN</x:v>
      </x:c>
      <x:c r="B121" s="750" t="str">
        <x:v>Iran</x:v>
      </x:c>
      <x:c r="C121" s="750" t="n">
        <x:v>2019</x:v>
      </x:c>
      <x:c r="D121" s="755" t="n">
        <x:f>Inputs!D121</x:f>
        <x:v>4710</x:v>
      </x:c>
      <x:c r="E121" s="779" t="n">
        <x:f>Inputs!G121</x:f>
        <x:v>14019.1</x:v>
      </x:c>
      <x:c r="F121" s="779" t="n">
        <x:f>IF(ISNUMBER(Inputs!H121),Inputs!H121,"")</x:f>
        <x:v>87051600</x:v>
      </x:c>
      <x:c r="G121" s="750" t="n">
        <x:f>IF(ISNUMBER(D121),1,0)</x:f>
        <x:v>1</x:v>
      </x:c>
      <x:c r="H121" s="750" t="n">
        <x:f>IF(ISNUMBER(E121),1,0)</x:f>
        <x:v>1</x:v>
      </x:c>
      <x:c r="I121" s="750" t="n">
        <x:v>1</x:v>
      </x:c>
      <x:c r="J121" s="750" t="str">
        <x:v>WDI mirror</x:v>
      </x:c>
    </x:row>
    <x:row r="122" ht="21" customHeight="1">
      <x:c r="A122" s="750" t="str">
        <x:v>IRN</x:v>
      </x:c>
      <x:c r="B122" s="750" t="str">
        <x:v>Iran</x:v>
      </x:c>
      <x:c r="C122" s="750" t="n">
        <x:v>2020</x:v>
      </x:c>
      <x:c r="D122" s="755" t="n">
        <x:f>Inputs!D122</x:f>
        <x:v>3980</x:v>
      </x:c>
      <x:c r="E122" s="755" t="n">
        <x:f>Inputs!G122</x:f>
        <x:v>13811.5</x:v>
      </x:c>
      <x:c r="F122" s="755" t="n">
        <x:f>IF(ISNUMBER(Inputs!H122),Inputs!H122,"")</x:f>
        <x:v>87723400</x:v>
      </x:c>
      <x:c r="G122" s="750" t="n">
        <x:f>IF(ISNUMBER(D122),1,0)</x:f>
        <x:v>1</x:v>
      </x:c>
      <x:c r="H122" s="750" t="n">
        <x:f>IF(ISNUMBER(E122),1,0)</x:f>
        <x:v>1</x:v>
      </x:c>
      <x:c r="I122" s="750" t="n">
        <x:v>1</x:v>
      </x:c>
      <x:c r="J122" s="750" t="str">
        <x:v>WDI mirror</x:v>
      </x:c>
    </x:row>
    <x:row r="123" ht="21" customHeight="1">
      <x:c r="A123" s="750" t="str">
        <x:v>IRN</x:v>
      </x:c>
      <x:c r="B123" s="750" t="str">
        <x:v>Iran</x:v>
      </x:c>
      <x:c r="C123" s="750" t="n">
        <x:v>2021</x:v>
      </x:c>
      <x:c r="D123" s="755" t="n">
        <x:f>Inputs!D123</x:f>
        <x:v>4110</x:v>
      </x:c>
      <x:c r="E123" s="755" t="n">
        <x:f>Inputs!G123</x:f>
        <x:v>15880.2</x:v>
      </x:c>
      <x:c r="F123" s="755" t="n">
        <x:f>IF(ISNUMBER(Inputs!H123),Inputs!H123,"")</x:f>
        <x:v>88455500</x:v>
      </x:c>
      <x:c r="G123" s="750" t="n">
        <x:f>IF(ISNUMBER(D123),1,0)</x:f>
        <x:v>1</x:v>
      </x:c>
      <x:c r="H123" s="750" t="n">
        <x:f>IF(ISNUMBER(E123),1,0)</x:f>
        <x:v>1</x:v>
      </x:c>
      <x:c r="I123" s="750" t="n">
        <x:v>1</x:v>
      </x:c>
      <x:c r="J123" s="750" t="str">
        <x:v>WDI mirror</x:v>
      </x:c>
    </x:row>
    <x:row r="124" ht="21" customHeight="1">
      <x:c r="A124" s="751" t="str">
        <x:v>IRN</x:v>
      </x:c>
      <x:c r="B124" s="751" t="str">
        <x:v>Iran</x:v>
      </x:c>
      <x:c r="C124" s="751" t="n">
        <x:v>2022</x:v>
      </x:c>
      <x:c r="D124" s="752" t="n">
        <x:f>Inputs!D124</x:f>
        <x:v>4390</x:v>
      </x:c>
      <x:c r="E124" s="752" t="n">
        <x:f>Inputs!G124</x:f>
        <x:v>16493.6</x:v>
      </x:c>
      <x:c r="F124" s="752" t="n">
        <x:f>IF(ISNUMBER(Inputs!H124),Inputs!H124,"")</x:f>
        <x:v>89524200</x:v>
      </x:c>
      <x:c r="G124" s="751" t="n">
        <x:f>IF(ISNUMBER(D124),1,0)</x:f>
        <x:v>1</x:v>
      </x:c>
      <x:c r="H124" s="751" t="n">
        <x:f>IF(ISNUMBER(E124),1,0)</x:f>
        <x:v>1</x:v>
      </x:c>
      <x:c r="I124" s="751" t="n">
        <x:v>1</x:v>
      </x:c>
      <x:c r="J124" s="750" t="str">
        <x:v>WDI mirror</x:v>
      </x:c>
    </x:row>
    <x:row r="125" ht="21" customHeight="1">
      <x:c r="A125" s="751" t="str">
        <x:v>IRN</x:v>
      </x:c>
      <x:c r="B125" s="751" t="str">
        <x:v>Iran</x:v>
      </x:c>
      <x:c r="C125" s="751" t="n">
        <x:v>2023</x:v>
      </x:c>
      <x:c r="D125" s="752" t="n">
        <x:f>Inputs!D125</x:f>
        <x:v>5070</x:v>
      </x:c>
      <x:c r="E125" s="778" t="n">
        <x:f>Inputs!G125</x:f>
        <x:v>16174.4</x:v>
      </x:c>
      <x:c r="F125" s="778" t="n">
        <x:f>IF(ISNUMBER(Inputs!H125),Inputs!H125,"")</x:f>
        <x:v>90608700</x:v>
      </x:c>
      <x:c r="G125" s="751" t="n">
        <x:f>IF(ISNUMBER(D125),1,0)</x:f>
        <x:v>1</x:v>
      </x:c>
      <x:c r="H125" s="751" t="n">
        <x:f>IF(ISNUMBER(E125),1,0)</x:f>
        <x:v>1</x:v>
      </x:c>
      <x:c r="I125" s="751" t="n">
        <x:v>1</x:v>
      </x:c>
      <x:c r="J125" s="750" t="str">
        <x:v>WDI mirror</x:v>
      </x:c>
    </x:row>
    <x:row r="126" ht="21" customHeight="1">
      <x:c r="A126" s="751" t="str">
        <x:v>WLD</x:v>
      </x:c>
      <x:c r="B126" s="751" t="str">
        <x:v>World</x:v>
      </x:c>
      <x:c r="C126" s="751" t="n">
        <x:v>2013</x:v>
      </x:c>
      <x:c r="D126" s="752" t="n">
        <x:f>Inputs!D126</x:f>
        <x:v>10847.7</x:v>
      </x:c>
      <x:c r="E126" s="752" t="n">
        <x:f>Inputs!G126</x:f>
        <x:v>16506.1</x:v>
      </x:c>
      <x:c r="F126" s="752" t="str">
        <x:f>IF(ISNUMBER(Inputs!H126),Inputs!H126,"")</x:f>
      </x:c>
      <x:c r="G126" s="751" t="n">
        <x:f>IF(ISNUMBER(D126),1,0)</x:f>
        <x:v>1</x:v>
      </x:c>
      <x:c r="H126" s="751" t="n">
        <x:f>IF(ISNUMBER(E126),1,0)</x:f>
        <x:v>1</x:v>
      </x:c>
      <x:c r="I126" s="751" t="n">
        <x:v>1</x:v>
      </x:c>
      <x:c r="J126" s="750" t="str">
        <x:v>WDI mirror</x:v>
      </x:c>
    </x:row>
    <x:row r="127" ht="21" customHeight="1">
      <x:c r="A127" s="751" t="str">
        <x:v>WLD</x:v>
      </x:c>
      <x:c r="B127" s="751" t="str">
        <x:v>World</x:v>
      </x:c>
      <x:c r="C127" s="751" t="n">
        <x:v>2014</x:v>
      </x:c>
      <x:c r="D127" s="752" t="n">
        <x:f>Inputs!D127</x:f>
        <x:v>10959.1</x:v>
      </x:c>
      <x:c r="E127" s="752" t="n">
        <x:f>Inputs!G127</x:f>
        <x:v>16727.7</x:v>
      </x:c>
      <x:c r="F127" s="752" t="str">
        <x:f>IF(ISNUMBER(Inputs!H127),Inputs!H127,"")</x:f>
      </x:c>
      <x:c r="G127" s="751" t="n">
        <x:f>IF(ISNUMBER(D127),1,0)</x:f>
        <x:v>1</x:v>
      </x:c>
      <x:c r="H127" s="751" t="n">
        <x:f>IF(ISNUMBER(E127),1,0)</x:f>
        <x:v>1</x:v>
      </x:c>
      <x:c r="I127" s="751" t="n">
        <x:v>1</x:v>
      </x:c>
      <x:c r="J127" s="750" t="str">
        <x:v>WDI mirror</x:v>
      </x:c>
    </x:row>
    <x:row r="128" ht="21" customHeight="1">
      <x:c r="A128" s="751" t="str">
        <x:v>WLD</x:v>
      </x:c>
      <x:c r="B128" s="751" t="str">
        <x:v>World</x:v>
      </x:c>
      <x:c r="C128" s="751" t="n">
        <x:v>2015</x:v>
      </x:c>
      <x:c r="D128" s="752" t="n">
        <x:f>Inputs!D128</x:f>
        <x:v>10605.4</x:v>
      </x:c>
      <x:c r="E128" s="752" t="n">
        <x:f>Inputs!G128</x:f>
        <x:v>16828.9</x:v>
      </x:c>
      <x:c r="F128" s="752" t="str">
        <x:f>IF(ISNUMBER(Inputs!H128),Inputs!H128,"")</x:f>
      </x:c>
      <x:c r="G128" s="751" t="n">
        <x:f>IF(ISNUMBER(D128),1,0)</x:f>
        <x:v>1</x:v>
      </x:c>
      <x:c r="H128" s="751" t="n">
        <x:f>IF(ISNUMBER(E128),1,0)</x:f>
        <x:v>1</x:v>
      </x:c>
      <x:c r="I128" s="751" t="n">
        <x:v>1</x:v>
      </x:c>
      <x:c r="J128" s="750" t="str">
        <x:v>WDI mirror</x:v>
      </x:c>
    </x:row>
    <x:row r="129" ht="21" customHeight="1">
      <x:c r="A129" s="751" t="str">
        <x:v>WLD</x:v>
      </x:c>
      <x:c r="B129" s="751" t="str">
        <x:v>World</x:v>
      </x:c>
      <x:c r="C129" s="751" t="n">
        <x:v>2016</x:v>
      </x:c>
      <x:c r="D129" s="752" t="n">
        <x:f>Inputs!D129</x:f>
        <x:v>10349</x:v>
      </x:c>
      <x:c r="E129" s="752" t="n">
        <x:f>Inputs!G129</x:f>
        <x:v>17140.1</x:v>
      </x:c>
      <x:c r="F129" s="752" t="str">
        <x:f>IF(ISNUMBER(Inputs!H129),Inputs!H129,"")</x:f>
      </x:c>
      <x:c r="G129" s="751" t="n">
        <x:f>IF(ISNUMBER(D129),1,0)</x:f>
        <x:v>1</x:v>
      </x:c>
      <x:c r="H129" s="751" t="n">
        <x:f>IF(ISNUMBER(E129),1,0)</x:f>
        <x:v>1</x:v>
      </x:c>
      <x:c r="I129" s="751" t="n">
        <x:v>1</x:v>
      </x:c>
      <x:c r="J129" s="750" t="str">
        <x:v>WDI mirror</x:v>
      </x:c>
    </x:row>
    <x:row r="130" ht="21" customHeight="1">
      <x:c r="A130" s="751" t="str">
        <x:v>WLD</x:v>
      </x:c>
      <x:c r="B130" s="751" t="str">
        <x:v>World</x:v>
      </x:c>
      <x:c r="C130" s="751" t="n">
        <x:v>2017</x:v>
      </x:c>
      <x:c r="D130" s="752" t="n">
        <x:f>Inputs!D130</x:f>
        <x:v>10423.1</x:v>
      </x:c>
      <x:c r="E130" s="752" t="n">
        <x:f>Inputs!G130</x:f>
        <x:v>17551.4</x:v>
      </x:c>
      <x:c r="F130" s="752" t="str">
        <x:f>IF(ISNUMBER(Inputs!H130),Inputs!H130,"")</x:f>
      </x:c>
      <x:c r="G130" s="751" t="n">
        <x:f>IF(ISNUMBER(D130),1,0)</x:f>
        <x:v>1</x:v>
      </x:c>
      <x:c r="H130" s="751" t="n">
        <x:f>IF(ISNUMBER(E130),1,0)</x:f>
        <x:v>1</x:v>
      </x:c>
      <x:c r="I130" s="751" t="n">
        <x:v>1</x:v>
      </x:c>
      <x:c r="J130" s="750" t="str">
        <x:v>WDI mirror</x:v>
      </x:c>
    </x:row>
    <x:row r="131" ht="21" customHeight="1">
      <x:c r="A131" s="751" t="str">
        <x:v>WLD</x:v>
      </x:c>
      <x:c r="B131" s="751" t="str">
        <x:v>World</x:v>
      </x:c>
      <x:c r="C131" s="751" t="n">
        <x:v>2018</x:v>
      </x:c>
      <x:c r="D131" s="752" t="n">
        <x:f>Inputs!D131</x:f>
        <x:v>11127.6</x:v>
      </x:c>
      <x:c r="E131" s="752" t="n">
        <x:f>Inputs!G131</x:f>
        <x:v>17890.6</x:v>
      </x:c>
      <x:c r="F131" s="752" t="str">
        <x:f>IF(ISNUMBER(Inputs!H131),Inputs!H131,"")</x:f>
      </x:c>
      <x:c r="G131" s="751" t="n">
        <x:f>IF(ISNUMBER(D131),1,0)</x:f>
        <x:v>1</x:v>
      </x:c>
      <x:c r="H131" s="751" t="n">
        <x:f>IF(ISNUMBER(E131),1,0)</x:f>
        <x:v>1</x:v>
      </x:c>
      <x:c r="I131" s="751" t="n">
        <x:v>1</x:v>
      </x:c>
      <x:c r="J131" s="750" t="str">
        <x:v>WDI mirror</x:v>
      </x:c>
    </x:row>
    <x:row r="132" ht="21" customHeight="1">
      <x:c r="A132" s="751" t="str">
        <x:v>WLD</x:v>
      </x:c>
      <x:c r="B132" s="751" t="str">
        <x:v>World</x:v>
      </x:c>
      <x:c r="C132" s="751" t="n">
        <x:v>2019</x:v>
      </x:c>
      <x:c r="D132" s="752" t="n">
        <x:f>Inputs!D132</x:f>
        <x:v>11554.1</x:v>
      </x:c>
      <x:c r="E132" s="752" t="n">
        <x:f>Inputs!G132</x:f>
        <x:v>18089.5</x:v>
      </x:c>
      <x:c r="F132" s="752" t="str">
        <x:f>IF(ISNUMBER(Inputs!H132),Inputs!H132,"")</x:f>
      </x:c>
      <x:c r="G132" s="751" t="n">
        <x:f>IF(ISNUMBER(D132),1,0)</x:f>
        <x:v>1</x:v>
      </x:c>
      <x:c r="H132" s="751" t="n">
        <x:f>IF(ISNUMBER(E132),1,0)</x:f>
        <x:v>1</x:v>
      </x:c>
      <x:c r="I132" s="751" t="n">
        <x:v>1</x:v>
      </x:c>
      <x:c r="J132" s="750" t="str">
        <x:v>WDI mirror</x:v>
      </x:c>
    </x:row>
    <x:row r="133" ht="21" customHeight="1">
      <x:c r="A133" s="751" t="str">
        <x:v>WLD</x:v>
      </x:c>
      <x:c r="B133" s="751" t="str">
        <x:v>World</x:v>
      </x:c>
      <x:c r="C133" s="751" t="n">
        <x:v>2020</x:v>
      </x:c>
      <x:c r="D133" s="752" t="n">
        <x:f>Inputs!D133</x:f>
        <x:v>11105.9</x:v>
      </x:c>
      <x:c r="E133" s="752" t="n">
        <x:f>Inputs!G133</x:f>
        <x:v>17145.1</x:v>
      </x:c>
      <x:c r="F133" s="752" t="str">
        <x:f>IF(ISNUMBER(Inputs!H133),Inputs!H133,"")</x:f>
      </x:c>
      <x:c r="G133" s="751" t="n">
        <x:f>IF(ISNUMBER(D133),1,0)</x:f>
        <x:v>1</x:v>
      </x:c>
      <x:c r="H133" s="751" t="n">
        <x:f>IF(ISNUMBER(E133),1,0)</x:f>
        <x:v>1</x:v>
      </x:c>
      <x:c r="I133" s="751" t="n">
        <x:v>1</x:v>
      </x:c>
      <x:c r="J133" s="750" t="str">
        <x:v>WDI mirror</x:v>
      </x:c>
    </x:row>
    <x:row r="134" ht="21" customHeight="1">
      <x:c r="A134" s="751" t="str">
        <x:v>WLD</x:v>
      </x:c>
      <x:c r="B134" s="751" t="str">
        <x:v>World</x:v>
      </x:c>
      <x:c r="C134" s="751" t="n">
        <x:v>2021</x:v>
      </x:c>
      <x:c r="D134" s="752" t="n">
        <x:f>Inputs!D134</x:f>
        <x:v>12213.3</x:v>
      </x:c>
      <x:c r="E134" s="752" t="n">
        <x:f>Inputs!G134</x:f>
        <x:v>18203.7</x:v>
      </x:c>
      <x:c r="F134" s="752" t="str">
        <x:f>IF(ISNUMBER(Inputs!H134),Inputs!H134,"")</x:f>
      </x:c>
      <x:c r="G134" s="751" t="n">
        <x:f>IF(ISNUMBER(D134),1,0)</x:f>
        <x:v>1</x:v>
      </x:c>
      <x:c r="H134" s="751" t="n">
        <x:f>IF(ISNUMBER(E134),1,0)</x:f>
        <x:v>1</x:v>
      </x:c>
      <x:c r="I134" s="751" t="n">
        <x:v>1</x:v>
      </x:c>
      <x:c r="J134" s="750" t="str">
        <x:v>WDI mirror</x:v>
      </x:c>
    </x:row>
    <x:row r="135" ht="21" customHeight="1">
      <x:c r="A135" s="751" t="str">
        <x:v>WLD</x:v>
      </x:c>
      <x:c r="B135" s="751" t="str">
        <x:v>World</x:v>
      </x:c>
      <x:c r="C135" s="751" t="n">
        <x:v>2022</x:v>
      </x:c>
      <x:c r="D135" s="752" t="n">
        <x:f>Inputs!D135</x:f>
        <x:v>13009.8</x:v>
      </x:c>
      <x:c r="E135" s="752" t="n">
        <x:f>Inputs!G135</x:f>
        <x:v>18711.4</x:v>
      </x:c>
      <x:c r="F135" s="752" t="str">
        <x:f>IF(ISNUMBER(Inputs!H135),Inputs!H135,"")</x:f>
      </x:c>
      <x:c r="G135" s="751" t="n">
        <x:f>IF(ISNUMBER(D135),1,0)</x:f>
        <x:v>1</x:v>
      </x:c>
      <x:c r="H135" s="751" t="n">
        <x:f>IF(ISNUMBER(E135),1,0)</x:f>
        <x:v>1</x:v>
      </x:c>
      <x:c r="I135" s="751" t="n">
        <x:v>1</x:v>
      </x:c>
      <x:c r="J135" s="750" t="str">
        <x:v>WDI mirror</x:v>
      </x:c>
    </x:row>
    <x:row r="136" ht="21" customHeight="1">
      <x:c r="A136" s="751" t="str">
        <x:v>WLD</x:v>
      </x:c>
      <x:c r="B136" s="751" t="str">
        <x:v>World</x:v>
      </x:c>
      <x:c r="C136" s="751" t="n">
        <x:v>2023</x:v>
      </x:c>
      <x:c r="D136" s="752" t="n">
        <x:f>Inputs!D136</x:f>
        <x:v>13335.8</x:v>
      </x:c>
      <x:c r="E136" s="752" t="n">
        <x:f>Inputs!G136</x:f>
        <x:v>19007</x:v>
      </x:c>
      <x:c r="F136" s="752" t="str">
        <x:f>IF(ISNUMBER(Inputs!H136),Inputs!H136,"")</x:f>
      </x:c>
      <x:c r="G136" s="751" t="n">
        <x:f>IF(ISNUMBER(D136),1,0)</x:f>
        <x:v>1</x:v>
      </x:c>
      <x:c r="H136" s="751" t="n">
        <x:f>IF(ISNUMBER(E136),1,0)</x:f>
        <x:v>1</x:v>
      </x:c>
      <x:c r="I136" s="751" t="n">
        <x:v>1</x:v>
      </x:c>
      <x:c r="J136" s="750" t="str">
        <x:v>WDI mirror</x:v>
      </x:c>
    </x:row>
    <x:row r="137" ht="21" customHeight="1">
      <x:c r="A137" s="751" t="str">
        <x:v>USA</x:v>
      </x:c>
      <x:c r="B137" s="751" t="str">
        <x:v>United States</x:v>
      </x:c>
      <x:c r="C137" s="751" t="n">
        <x:v>2013</x:v>
      </x:c>
      <x:c r="D137" s="752" t="n">
        <x:f>Inputs!D137</x:f>
        <x:v>53750</x:v>
      </x:c>
      <x:c r="E137" s="752" t="n">
        <x:f>Inputs!G137</x:f>
        <x:v>61775.9</x:v>
      </x:c>
      <x:c r="F137" s="752" t="str">
        <x:f>IF(ISNUMBER(Inputs!H137),Inputs!H137,"")</x:f>
      </x:c>
      <x:c r="G137" s="751" t="n">
        <x:f>IF(ISNUMBER(D137),1,0)</x:f>
        <x:v>1</x:v>
      </x:c>
      <x:c r="H137" s="751" t="n">
        <x:f>IF(ISNUMBER(E137),1,0)</x:f>
        <x:v>1</x:v>
      </x:c>
      <x:c r="I137" s="751" t="n">
        <x:v>1</x:v>
      </x:c>
      <x:c r="J137" s="750" t="str">
        <x:v>WDI mirror</x:v>
      </x:c>
    </x:row>
    <x:row r="138" ht="21" customHeight="1">
      <x:c r="A138" s="751" t="str">
        <x:v>USA</x:v>
      </x:c>
      <x:c r="B138" s="751" t="str">
        <x:v>United States</x:v>
      </x:c>
      <x:c r="C138" s="751" t="n">
        <x:v>2014</x:v>
      </x:c>
      <x:c r="D138" s="752" t="n">
        <x:f>Inputs!D138</x:f>
        <x:v>55520</x:v>
      </x:c>
      <x:c r="E138" s="779" t="n">
        <x:f>Inputs!G138</x:f>
        <x:v>63311.6</x:v>
      </x:c>
      <x:c r="F138" s="779" t="str">
        <x:f>IF(ISNUMBER(Inputs!H138),Inputs!H138,"")</x:f>
      </x:c>
      <x:c r="G138" s="751" t="n">
        <x:f>IF(ISNUMBER(D138),1,0)</x:f>
        <x:v>1</x:v>
      </x:c>
      <x:c r="H138" s="751" t="n">
        <x:f>IF(ISNUMBER(E138),1,0)</x:f>
        <x:v>1</x:v>
      </x:c>
      <x:c r="I138" s="751" t="n">
        <x:v>1</x:v>
      </x:c>
      <x:c r="J138" s="750" t="str">
        <x:v>WDI mirror</x:v>
      </x:c>
    </x:row>
    <x:row r="139" ht="21" customHeight="1">
      <x:c r="A139" s="751" t="str">
        <x:v>USA</x:v>
      </x:c>
      <x:c r="B139" s="751" t="str">
        <x:v>United States</x:v>
      </x:c>
      <x:c r="C139" s="751" t="n">
        <x:v>2015</x:v>
      </x:c>
      <x:c r="D139" s="752" t="n">
        <x:f>Inputs!D139</x:f>
        <x:v>56320</x:v>
      </x:c>
      <x:c r="E139" s="752" t="n">
        <x:f>Inputs!G139</x:f>
        <x:v>64828.1</x:v>
      </x:c>
      <x:c r="F139" s="752" t="str">
        <x:f>IF(ISNUMBER(Inputs!H139),Inputs!H139,"")</x:f>
      </x:c>
      <x:c r="G139" s="751" t="n">
        <x:f>IF(ISNUMBER(D139),1,0)</x:f>
        <x:v>1</x:v>
      </x:c>
      <x:c r="H139" s="751" t="n">
        <x:f>IF(ISNUMBER(E139),1,0)</x:f>
        <x:v>1</x:v>
      </x:c>
      <x:c r="I139" s="751" t="n">
        <x:v>1</x:v>
      </x:c>
      <x:c r="J139" s="750" t="str">
        <x:v>WDI mirror</x:v>
      </x:c>
    </x:row>
    <x:row r="140" ht="21" customHeight="1">
      <x:c r="A140" s="751" t="str">
        <x:v>USA</x:v>
      </x:c>
      <x:c r="B140" s="751" t="str">
        <x:v>United States</x:v>
      </x:c>
      <x:c r="C140" s="751" t="n">
        <x:v>2016</x:v>
      </x:c>
      <x:c r="D140" s="752" t="n">
        <x:f>Inputs!D140</x:f>
        <x:v>56830</x:v>
      </x:c>
      <x:c r="E140" s="752" t="n">
        <x:f>Inputs!G140</x:f>
        <x:v>65187.6</x:v>
      </x:c>
      <x:c r="F140" s="752" t="str">
        <x:f>IF(ISNUMBER(Inputs!H140),Inputs!H140,"")</x:f>
      </x:c>
      <x:c r="G140" s="751" t="n">
        <x:f>IF(ISNUMBER(D140),1,0)</x:f>
        <x:v>1</x:v>
      </x:c>
      <x:c r="H140" s="751" t="n">
        <x:f>IF(ISNUMBER(E140),1,0)</x:f>
        <x:v>1</x:v>
      </x:c>
      <x:c r="I140" s="751" t="n">
        <x:v>1</x:v>
      </x:c>
      <x:c r="J140" s="750" t="str">
        <x:v>WDI mirror</x:v>
      </x:c>
    </x:row>
    <x:row r="141" ht="21" customHeight="1">
      <x:c r="A141" s="750" t="str">
        <x:v>USA</x:v>
      </x:c>
      <x:c r="B141" s="750" t="str">
        <x:v>United States</x:v>
      </x:c>
      <x:c r="C141" s="750" t="n">
        <x:v>2017</x:v>
      </x:c>
      <x:c r="D141" s="755" t="n">
        <x:f>Inputs!D141</x:f>
        <x:v>58860</x:v>
      </x:c>
      <x:c r="E141" s="755" t="n">
        <x:f>Inputs!G141</x:f>
        <x:v>66481.5</x:v>
      </x:c>
      <x:c r="F141" s="755" t="str">
        <x:f>IF(ISNUMBER(Inputs!H141),Inputs!H141,"")</x:f>
      </x:c>
      <x:c r="G141" s="750" t="n">
        <x:f>IF(ISNUMBER(D141),1,0)</x:f>
        <x:v>1</x:v>
      </x:c>
      <x:c r="H141" s="750" t="n">
        <x:f>IF(ISNUMBER(E141),1,0)</x:f>
        <x:v>1</x:v>
      </x:c>
      <x:c r="I141" s="750" t="n">
        <x:v>1</x:v>
      </x:c>
      <x:c r="J141" s="750" t="str">
        <x:v>WDI mirror</x:v>
      </x:c>
    </x:row>
    <x:row r="142" ht="21" customHeight="1">
      <x:c r="A142" s="750" t="str">
        <x:v>USA</x:v>
      </x:c>
      <x:c r="B142" s="750" t="str">
        <x:v>United States</x:v>
      </x:c>
      <x:c r="C142" s="750" t="n">
        <x:v>2018</x:v>
      </x:c>
      <x:c r="D142" s="755" t="n">
        <x:f>Inputs!D142</x:f>
        <x:v>63040</x:v>
      </x:c>
      <x:c r="E142" s="778" t="n">
        <x:f>Inputs!G142</x:f>
        <x:v>68066.4</x:v>
      </x:c>
      <x:c r="F142" s="778" t="str">
        <x:f>IF(ISNUMBER(Inputs!H142),Inputs!H142,"")</x:f>
      </x:c>
      <x:c r="G142" s="750" t="n">
        <x:f>IF(ISNUMBER(D142),1,0)</x:f>
        <x:v>1</x:v>
      </x:c>
      <x:c r="H142" s="750" t="n">
        <x:f>IF(ISNUMBER(E142),1,0)</x:f>
        <x:v>1</x:v>
      </x:c>
      <x:c r="I142" s="750" t="n">
        <x:v>1</x:v>
      </x:c>
      <x:c r="J142" s="750" t="str">
        <x:v>WDI mirror</x:v>
      </x:c>
    </x:row>
    <x:row r="143" ht="21" customHeight="1">
      <x:c r="A143" s="750" t="str">
        <x:v>USA</x:v>
      </x:c>
      <x:c r="B143" s="750" t="str">
        <x:v>United States</x:v>
      </x:c>
      <x:c r="C143" s="750" t="n">
        <x:v>2019</x:v>
      </x:c>
      <x:c r="D143" s="755" t="n">
        <x:f>Inputs!D143</x:f>
        <x:v>65840</x:v>
      </x:c>
      <x:c r="E143" s="755" t="n">
        <x:f>Inputs!G143</x:f>
        <x:v>69584.2</x:v>
      </x:c>
      <x:c r="F143" s="755" t="str">
        <x:f>IF(ISNUMBER(Inputs!H143),Inputs!H143,"")</x:f>
      </x:c>
      <x:c r="G143" s="750" t="n">
        <x:f>IF(ISNUMBER(D143),1,0)</x:f>
        <x:v>1</x:v>
      </x:c>
      <x:c r="H143" s="750" t="n">
        <x:f>IF(ISNUMBER(E143),1,0)</x:f>
        <x:v>1</x:v>
      </x:c>
      <x:c r="I143" s="750" t="n">
        <x:v>1</x:v>
      </x:c>
      <x:c r="J143" s="750" t="str">
        <x:v>WDI mirror</x:v>
      </x:c>
    </x:row>
    <x:row r="144" ht="21" customHeight="1">
      <x:c r="A144" s="750" t="str">
        <x:v>USA</x:v>
      </x:c>
      <x:c r="B144" s="750" t="str">
        <x:v>United States</x:v>
      </x:c>
      <x:c r="C144" s="750" t="n">
        <x:v>2020</x:v>
      </x:c>
      <x:c r="D144" s="755" t="n">
        <x:f>Inputs!D144</x:f>
        <x:v>64630</x:v>
      </x:c>
      <x:c r="E144" s="755" t="n">
        <x:f>Inputs!G144</x:f>
        <x:v>67477.4</x:v>
      </x:c>
      <x:c r="F144" s="755" t="str">
        <x:f>IF(ISNUMBER(Inputs!H144),Inputs!H144,"")</x:f>
      </x:c>
      <x:c r="G144" s="750" t="n">
        <x:f>IF(ISNUMBER(D144),1,0)</x:f>
        <x:v>1</x:v>
      </x:c>
      <x:c r="H144" s="750" t="n">
        <x:f>IF(ISNUMBER(E144),1,0)</x:f>
        <x:v>1</x:v>
      </x:c>
      <x:c r="I144" s="750" t="n">
        <x:v>1</x:v>
      </x:c>
      <x:c r="J144" s="750" t="str">
        <x:v>WDI mirror</x:v>
      </x:c>
    </x:row>
    <x:row r="145" ht="21" customHeight="1">
      <x:c r="A145" s="750" t="str">
        <x:v>USA</x:v>
      </x:c>
      <x:c r="B145" s="750" t="str">
        <x:v>United States</x:v>
      </x:c>
      <x:c r="C145" s="750" t="n">
        <x:v>2021</x:v>
      </x:c>
      <x:c r="D145" s="755" t="n">
        <x:f>Inputs!D145</x:f>
        <x:v>71510</x:v>
      </x:c>
      <x:c r="E145" s="755" t="n">
        <x:f>Inputs!G145</x:f>
        <x:v>71781.5</x:v>
      </x:c>
      <x:c r="F145" s="755" t="str">
        <x:f>IF(ISNUMBER(Inputs!H145),Inputs!H145,"")</x:f>
      </x:c>
      <x:c r="G145" s="750" t="n">
        <x:f>IF(ISNUMBER(D145),1,0)</x:f>
        <x:v>1</x:v>
      </x:c>
      <x:c r="H145" s="750" t="n">
        <x:f>IF(ISNUMBER(E145),1,0)</x:f>
        <x:v>1</x:v>
      </x:c>
      <x:c r="I145" s="750" t="n">
        <x:v>1</x:v>
      </x:c>
      <x:c r="J145" s="750" t="str">
        <x:v>WDI mirror</x:v>
      </x:c>
    </x:row>
    <x:row r="146" ht="21" customHeight="1">
      <x:c r="A146" s="750" t="str">
        <x:v>USA</x:v>
      </x:c>
      <x:c r="B146" s="750" t="str">
        <x:v>United States</x:v>
      </x:c>
      <x:c r="C146" s="750" t="n">
        <x:v>2022</x:v>
      </x:c>
      <x:c r="D146" s="755" t="n">
        <x:f>Inputs!D146</x:f>
        <x:v>77230</x:v>
      </x:c>
      <x:c r="E146" s="755" t="n">
        <x:f>Inputs!G146</x:f>
        <x:v>73445.2</x:v>
      </x:c>
      <x:c r="F146" s="755" t="str">
        <x:f>IF(ISNUMBER(Inputs!H146),Inputs!H146,"")</x:f>
      </x:c>
      <x:c r="G146" s="750" t="n">
        <x:f>IF(ISNUMBER(D146),1,0)</x:f>
        <x:v>1</x:v>
      </x:c>
      <x:c r="H146" s="750" t="n">
        <x:f>IF(ISNUMBER(E146),1,0)</x:f>
        <x:v>1</x:v>
      </x:c>
      <x:c r="I146" s="750" t="n">
        <x:v>1</x:v>
      </x:c>
      <x:c r="J146" s="750" t="str">
        <x:v>WDI mirror</x:v>
      </x:c>
    </x:row>
    <x:row r="147" ht="21" customHeight="1">
      <x:c r="A147" s="750" t="str">
        <x:v>USA</x:v>
      </x:c>
      <x:c r="B147" s="750" t="str">
        <x:v>United States</x:v>
      </x:c>
      <x:c r="C147" s="750" t="n">
        <x:v>2023</x:v>
      </x:c>
      <x:c r="D147" s="755" t="n">
        <x:f>Inputs!D147</x:f>
        <x:v>79950</x:v>
      </x:c>
      <x:c r="E147" s="755" t="n">
        <x:f>Inputs!G147</x:f>
        <x:v>74073</x:v>
      </x:c>
      <x:c r="F147" s="755" t="str">
        <x:f>IF(ISNUMBER(Inputs!H147),Inputs!H147,"")</x:f>
      </x:c>
      <x:c r="G147" s="750" t="n">
        <x:f>IF(ISNUMBER(D147),1,0)</x:f>
        <x:v>1</x:v>
      </x:c>
      <x:c r="H147" s="750" t="n">
        <x:f>IF(ISNUMBER(E147),1,0)</x:f>
        <x:v>1</x:v>
      </x:c>
      <x:c r="I147" s="750" t="n">
        <x:v>1</x:v>
      </x:c>
      <x:c r="J147" s="750" t="str">
        <x:v>WDI mirror</x:v>
      </x:c>
    </x:row>
    <x:row r="148" ht="21" customHeight="1">
      <x:c r="A148" s="750" t="str">
        <x:v>EUU</x:v>
      </x:c>
      <x:c r="B148" s="750" t="str">
        <x:v>European Union</x:v>
      </x:c>
      <x:c r="C148" s="750" t="n">
        <x:v>2013</x:v>
      </x:c>
      <x:c r="D148" s="755" t="n">
        <x:f>Inputs!D148</x:f>
        <x:v>35047.8</x:v>
      </x:c>
      <x:c r="E148" s="755" t="n">
        <x:f>Inputs!G148</x:f>
        <x:v>45209.7</x:v>
      </x:c>
      <x:c r="F148" s="755" t="str">
        <x:f>IF(ISNUMBER(Inputs!H148),Inputs!H148,"")</x:f>
      </x:c>
      <x:c r="G148" s="750" t="n">
        <x:f>IF(ISNUMBER(D148),1,0)</x:f>
        <x:v>1</x:v>
      </x:c>
      <x:c r="H148" s="750" t="n">
        <x:f>IF(ISNUMBER(E148),1,0)</x:f>
        <x:v>1</x:v>
      </x:c>
      <x:c r="I148" s="750" t="n">
        <x:v>1</x:v>
      </x:c>
      <x:c r="J148" s="750" t="str">
        <x:v>WDI mirror</x:v>
      </x:c>
    </x:row>
    <x:row r="149" ht="21" customHeight="1">
      <x:c r="A149" s="750" t="str">
        <x:v>EUU</x:v>
      </x:c>
      <x:c r="B149" s="750" t="str">
        <x:v>European Union</x:v>
      </x:c>
      <x:c r="C149" s="750" t="n">
        <x:v>2014</x:v>
      </x:c>
      <x:c r="D149" s="755" t="n">
        <x:f>Inputs!D149</x:f>
        <x:v>35110.2</x:v>
      </x:c>
      <x:c r="E149" s="755" t="n">
        <x:f>Inputs!G149</x:f>
        <x:v>46055.8</x:v>
      </x:c>
      <x:c r="F149" s="755" t="str">
        <x:f>IF(ISNUMBER(Inputs!H149),Inputs!H149,"")</x:f>
      </x:c>
      <x:c r="G149" s="750" t="n">
        <x:f>IF(ISNUMBER(D149),1,0)</x:f>
        <x:v>1</x:v>
      </x:c>
      <x:c r="H149" s="750" t="n">
        <x:f>IF(ISNUMBER(E149),1,0)</x:f>
        <x:v>1</x:v>
      </x:c>
      <x:c r="I149" s="750" t="n">
        <x:v>1</x:v>
      </x:c>
      <x:c r="J149" s="750" t="str">
        <x:v>WDI mirror</x:v>
      </x:c>
    </x:row>
    <x:row r="150" ht="21" customHeight="1">
      <x:c r="A150" s="750" t="str">
        <x:v>EUU</x:v>
      </x:c>
      <x:c r="B150" s="750" t="str">
        <x:v>European Union</x:v>
      </x:c>
      <x:c r="C150" s="750" t="n">
        <x:v>2015</x:v>
      </x:c>
      <x:c r="D150" s="755" t="n">
        <x:f>Inputs!D150</x:f>
        <x:v>33662.1</x:v>
      </x:c>
      <x:c r="E150" s="755" t="n">
        <x:f>Inputs!G150</x:f>
        <x:v>47224.3</x:v>
      </x:c>
      <x:c r="F150" s="755" t="str">
        <x:f>IF(ISNUMBER(Inputs!H150),Inputs!H150,"")</x:f>
      </x:c>
      <x:c r="G150" s="750" t="n">
        <x:f>IF(ISNUMBER(D150),1,0)</x:f>
        <x:v>1</x:v>
      </x:c>
      <x:c r="H150" s="750" t="n">
        <x:f>IF(ISNUMBER(E150),1,0)</x:f>
        <x:v>1</x:v>
      </x:c>
      <x:c r="I150" s="750" t="n">
        <x:v>1</x:v>
      </x:c>
      <x:c r="J150" s="750" t="str">
        <x:v>WDI mirror</x:v>
      </x:c>
    </x:row>
    <x:row r="151" ht="21" customHeight="1">
      <x:c r="A151" s="750" t="str">
        <x:v>EUU</x:v>
      </x:c>
      <x:c r="B151" s="750" t="str">
        <x:v>European Union</x:v>
      </x:c>
      <x:c r="C151" s="750" t="n">
        <x:v>2016</x:v>
      </x:c>
      <x:c r="D151" s="755" t="n">
        <x:f>Inputs!D151</x:f>
        <x:v>32463.9</x:v>
      </x:c>
      <x:c r="E151" s="755" t="n">
        <x:f>Inputs!G151</x:f>
        <x:v>48432.4</x:v>
      </x:c>
      <x:c r="F151" s="755" t="str">
        <x:f>IF(ISNUMBER(Inputs!H151),Inputs!H151,"")</x:f>
      </x:c>
      <x:c r="G151" s="750" t="n">
        <x:f>IF(ISNUMBER(D151),1,0)</x:f>
        <x:v>1</x:v>
      </x:c>
      <x:c r="H151" s="750" t="n">
        <x:f>IF(ISNUMBER(E151),1,0)</x:f>
        <x:v>1</x:v>
      </x:c>
      <x:c r="I151" s="750" t="n">
        <x:v>1</x:v>
      </x:c>
      <x:c r="J151" s="750" t="str">
        <x:v>WDI mirror</x:v>
      </x:c>
    </x:row>
    <x:row r="152" ht="21" customHeight="1">
      <x:c r="A152" s="750" t="str">
        <x:v>EUU</x:v>
      </x:c>
      <x:c r="B152" s="750" t="str">
        <x:v>European Union</x:v>
      </x:c>
      <x:c r="C152" s="750" t="n">
        <x:v>2017</x:v>
      </x:c>
      <x:c r="D152" s="755" t="n">
        <x:f>Inputs!D152</x:f>
        <x:v>32077.4</x:v>
      </x:c>
      <x:c r="E152" s="755" t="n">
        <x:f>Inputs!G152</x:f>
        <x:v>49631.1</x:v>
      </x:c>
      <x:c r="F152" s="755" t="str">
        <x:f>IF(ISNUMBER(Inputs!H152),Inputs!H152,"")</x:f>
      </x:c>
      <x:c r="G152" s="750" t="n">
        <x:f>IF(ISNUMBER(D152),1,0)</x:f>
        <x:v>1</x:v>
      </x:c>
      <x:c r="H152" s="750" t="n">
        <x:f>IF(ISNUMBER(E152),1,0)</x:f>
        <x:v>1</x:v>
      </x:c>
      <x:c r="I152" s="750" t="n">
        <x:v>1</x:v>
      </x:c>
      <x:c r="J152" s="750" t="str">
        <x:v>WDI mirror</x:v>
      </x:c>
    </x:row>
    <x:row r="153" ht="21" customHeight="1">
      <x:c r="A153" s="750" t="str">
        <x:v>EUU</x:v>
      </x:c>
      <x:c r="B153" s="750" t="str">
        <x:v>European Union</x:v>
      </x:c>
      <x:c r="C153" s="750" t="n">
        <x:v>2018</x:v>
      </x:c>
      <x:c r="D153" s="755" t="n">
        <x:f>Inputs!D153</x:f>
        <x:v>34894.9</x:v>
      </x:c>
      <x:c r="E153" s="755" t="n">
        <x:f>Inputs!G153</x:f>
        <x:v>50736.7</x:v>
      </x:c>
      <x:c r="F153" s="755" t="str">
        <x:f>IF(ISNUMBER(Inputs!H153),Inputs!H153,"")</x:f>
      </x:c>
      <x:c r="G153" s="750" t="n">
        <x:f>IF(ISNUMBER(D153),1,0)</x:f>
        <x:v>1</x:v>
      </x:c>
      <x:c r="H153" s="750" t="n">
        <x:f>IF(ISNUMBER(E153),1,0)</x:f>
        <x:v>1</x:v>
      </x:c>
      <x:c r="I153" s="750" t="n">
        <x:v>1</x:v>
      </x:c>
      <x:c r="J153" s="750" t="str">
        <x:v>WDI mirror</x:v>
      </x:c>
    </x:row>
    <x:row r="154" ht="21" customHeight="1">
      <x:c r="A154" s="750" t="str">
        <x:v>EUU</x:v>
      </x:c>
      <x:c r="B154" s="750" t="str">
        <x:v>European Union</x:v>
      </x:c>
      <x:c r="C154" s="750" t="n">
        <x:v>2019</x:v>
      </x:c>
      <x:c r="D154" s="755" t="n">
        <x:f>Inputs!D154</x:f>
        <x:v>36309.8</x:v>
      </x:c>
      <x:c r="E154" s="755" t="n">
        <x:f>Inputs!G154</x:f>
        <x:v>51784.7</x:v>
      </x:c>
      <x:c r="F154" s="755" t="str">
        <x:f>IF(ISNUMBER(Inputs!H154),Inputs!H154,"")</x:f>
      </x:c>
      <x:c r="G154" s="750" t="n">
        <x:f>IF(ISNUMBER(D154),1,0)</x:f>
        <x:v>1</x:v>
      </x:c>
      <x:c r="H154" s="750" t="n">
        <x:f>IF(ISNUMBER(E154),1,0)</x:f>
        <x:v>1</x:v>
      </x:c>
      <x:c r="I154" s="750" t="n">
        <x:v>1</x:v>
      </x:c>
      <x:c r="J154" s="750" t="str">
        <x:v>WDI mirror</x:v>
      </x:c>
    </x:row>
    <x:row r="155" ht="21" customHeight="1">
      <x:c r="A155" s="750" t="str">
        <x:v>EUU</x:v>
      </x:c>
      <x:c r="B155" s="750" t="str">
        <x:v>European Union</x:v>
      </x:c>
      <x:c r="C155" s="750" t="n">
        <x:v>2020</x:v>
      </x:c>
      <x:c r="D155" s="755" t="n">
        <x:f>Inputs!D155</x:f>
        <x:v>34671.3</x:v>
      </x:c>
      <x:c r="E155" s="779" t="n">
        <x:f>Inputs!G155</x:f>
        <x:v>48992.4</x:v>
      </x:c>
      <x:c r="F155" s="779" t="str">
        <x:f>IF(ISNUMBER(Inputs!H155),Inputs!H155,"")</x:f>
      </x:c>
      <x:c r="G155" s="750" t="n">
        <x:f>IF(ISNUMBER(D155),1,0)</x:f>
        <x:v>1</x:v>
      </x:c>
      <x:c r="H155" s="750" t="n">
        <x:f>IF(ISNUMBER(E155),1,0)</x:f>
        <x:v>1</x:v>
      </x:c>
      <x:c r="I155" s="750" t="n">
        <x:v>1</x:v>
      </x:c>
      <x:c r="J155" s="750" t="str">
        <x:v>WDI mirror</x:v>
      </x:c>
    </x:row>
    <x:row r="156" ht="21" customHeight="1">
      <x:c r="A156" s="750" t="str">
        <x:v>EUU</x:v>
      </x:c>
      <x:c r="B156" s="750" t="str">
        <x:v>European Union</x:v>
      </x:c>
      <x:c r="C156" s="750" t="n">
        <x:v>2021</x:v>
      </x:c>
      <x:c r="D156" s="755" t="n">
        <x:f>Inputs!D156</x:f>
        <x:v>38569</x:v>
      </x:c>
      <x:c r="E156" s="755" t="n">
        <x:f>Inputs!G156</x:f>
        <x:v>52135</x:v>
      </x:c>
      <x:c r="F156" s="755" t="str">
        <x:f>IF(ISNUMBER(Inputs!H156),Inputs!H156,"")</x:f>
      </x:c>
      <x:c r="G156" s="750" t="n">
        <x:f>IF(ISNUMBER(D156),1,0)</x:f>
        <x:v>1</x:v>
      </x:c>
      <x:c r="H156" s="750" t="n">
        <x:f>IF(ISNUMBER(E156),1,0)</x:f>
        <x:v>1</x:v>
      </x:c>
      <x:c r="I156" s="750" t="n">
        <x:v>1</x:v>
      </x:c>
      <x:c r="J156" s="750" t="str">
        <x:v>WDI mirror</x:v>
      </x:c>
    </x:row>
    <x:row r="157" ht="21" customHeight="1">
      <x:c r="A157" s="750" t="str">
        <x:v>EUU</x:v>
      </x:c>
      <x:c r="B157" s="750" t="str">
        <x:v>European Union</x:v>
      </x:c>
      <x:c r="C157" s="750" t="n">
        <x:v>2022</x:v>
      </x:c>
      <x:c r="D157" s="755" t="n">
        <x:f>Inputs!D157</x:f>
        <x:v>40627.2</x:v>
      </x:c>
      <x:c r="E157" s="755" t="n">
        <x:f>Inputs!G157</x:f>
        <x:v>52721.4</x:v>
      </x:c>
      <x:c r="F157" s="755" t="str">
        <x:f>IF(ISNUMBER(Inputs!H157),Inputs!H157,"")</x:f>
      </x:c>
      <x:c r="G157" s="750" t="n">
        <x:f>IF(ISNUMBER(D157),1,0)</x:f>
        <x:v>1</x:v>
      </x:c>
      <x:c r="H157" s="750" t="n">
        <x:f>IF(ISNUMBER(E157),1,0)</x:f>
        <x:v>1</x:v>
      </x:c>
      <x:c r="I157" s="750" t="n">
        <x:v>1</x:v>
      </x:c>
      <x:c r="J157" s="750" t="str">
        <x:v>WDI mirror</x:v>
      </x:c>
    </x:row>
    <x:row r="158" ht="21" customHeight="1">
      <x:c r="A158" s="751" t="str">
        <x:v>EUU</x:v>
      </x:c>
      <x:c r="B158" s="751" t="str">
        <x:v>European Union</x:v>
      </x:c>
      <x:c r="C158" s="751" t="n">
        <x:v>2023</x:v>
      </x:c>
      <x:c r="D158" s="752" t="n">
        <x:f>Inputs!D158</x:f>
        <x:v>40919</x:v>
      </x:c>
      <x:c r="E158" s="752" t="n">
        <x:f>Inputs!G158</x:f>
        <x:v>53430.4</x:v>
      </x:c>
      <x:c r="F158" s="752" t="str">
        <x:f>IF(ISNUMBER(Inputs!H158),Inputs!H158,"")</x:f>
      </x:c>
      <x:c r="G158" s="751" t="n">
        <x:f>IF(ISNUMBER(D158),1,0)</x:f>
        <x:v>1</x:v>
      </x:c>
      <x:c r="H158" s="751" t="n">
        <x:f>IF(ISNUMBER(E158),1,0)</x:f>
        <x:v>1</x:v>
      </x:c>
      <x:c r="I158" s="751" t="n">
        <x:v>1</x:v>
      </x:c>
      <x:c r="J158" s="750" t="str">
        <x:v>WDI mirror</x:v>
      </x:c>
    </x:row>
    <x:row r="159" ht="21" customHeight="1">
      <x:c r="A159" s="751" t="str">
        <x:v>ALL11</x:v>
      </x:c>
      <x:c r="B159" s="751" t="str">
        <x:v>All 11</x:v>
      </x:c>
      <x:c r="C159" s="751" t="n">
        <x:v>2013</x:v>
      </x:c>
      <x:c r="D159" s="752" t="n">
        <x:f>IF(G159=I159,SUMIFS(Inputs!$S$5:$S$125,Inputs!$C$5:$C$125,C159,Inputs!$N$5:$N$125,1)/F159,"")</x:f>
        <x:v>5388.9956601264585</x:v>
      </x:c>
      <x:c r="E159" s="782" t="n">
        <x:f>IF(H159=I159,SUMIFS(Inputs!$T$5:$T$125,Inputs!$C$5:$C$125,C159,Inputs!$N$5:$N$125,1)/F159,"")</x:f>
        <x:v>11648.175917074172</x:v>
      </x:c>
      <x:c r="F159" s="752" t="n">
        <x:f>SUMIFS(Inputs!$H$5:$H$125,Inputs!$C$5:$C$125,C159,Inputs!$N$5:$N$125,1)</x:f>
        <x:v>3621388930</x:v>
      </x:c>
      <x:c r="G159" s="751" t="n">
        <x:f>SUMIFS(Inputs!$Q$5:$Q$125,Inputs!$C$5:$C$125,C159,Inputs!$N$5:$N$125,1)</x:f>
        <x:v>11</x:v>
      </x:c>
      <x:c r="H159" s="751" t="n">
        <x:f>SUMIFS(Inputs!$R$5:$R$125,Inputs!$C$5:$C$125,C159,Inputs!$N$5:$N$125,1)</x:f>
        <x:v>11</x:v>
      </x:c>
      <x:c r="I159" s="751" t="n">
        <x:v>11</x:v>
      </x:c>
      <x:c r="J159" s="750" t="str">
        <x:v>Mixed sources [2]</x:v>
      </x:c>
    </x:row>
    <x:row r="160" ht="21" customHeight="1">
      <x:c r="A160" s="751" t="str">
        <x:v>ALL11</x:v>
      </x:c>
      <x:c r="B160" s="751" t="str">
        <x:v>All 11</x:v>
      </x:c>
      <x:c r="C160" s="751" t="n">
        <x:v>2014</x:v>
      </x:c>
      <x:c r="D160" s="752" t="n">
        <x:f>IF(G160=I160,SUMIFS(Inputs!$S$5:$S$125,Inputs!$C$5:$C$125,C160,Inputs!$N$5:$N$125,1)/F160,"")</x:f>
        <x:v>5595.628151519325</x:v>
      </x:c>
      <x:c r="E160" s="782" t="n">
        <x:f>IF(H160=I160,SUMIFS(Inputs!$T$5:$T$125,Inputs!$C$5:$C$125,C160,Inputs!$N$5:$N$125,1)/F160,"")</x:f>
        <x:v>12105.007496804083</x:v>
      </x:c>
      <x:c r="F160" s="752" t="n">
        <x:f>SUMIFS(Inputs!$H$5:$H$125,Inputs!$C$5:$C$125,C160,Inputs!$N$5:$N$125,1)</x:f>
        <x:v>3659449240</x:v>
      </x:c>
      <x:c r="G160" s="751" t="n">
        <x:f>SUMIFS(Inputs!$Q$5:$Q$125,Inputs!$C$5:$C$125,C160,Inputs!$N$5:$N$125,1)</x:f>
        <x:v>11</x:v>
      </x:c>
      <x:c r="H160" s="751" t="n">
        <x:f>SUMIFS(Inputs!$R$5:$R$125,Inputs!$C$5:$C$125,C160,Inputs!$N$5:$N$125,1)</x:f>
        <x:v>11</x:v>
      </x:c>
      <x:c r="I160" s="751" t="n">
        <x:v>11</x:v>
      </x:c>
      <x:c r="J160" s="750" t="str">
        <x:v>Mixed sources [2]</x:v>
      </x:c>
    </x:row>
    <x:row r="161" ht="21" customHeight="1">
      <x:c r="A161" s="751" t="str">
        <x:v>ALL11</x:v>
      </x:c>
      <x:c r="B161" s="751" t="str">
        <x:v>All 11</x:v>
      </x:c>
      <x:c r="C161" s="751" t="n">
        <x:v>2015</x:v>
      </x:c>
      <x:c r="D161" s="752" t="n">
        <x:f>IF(G161=I161,SUMIFS(Inputs!$S$5:$S$125,Inputs!$C$5:$C$125,C161,Inputs!$N$5:$N$125,1)/F161,"")</x:f>
        <x:v>5480.979162337401</x:v>
      </x:c>
      <x:c r="E161" s="782" t="n">
        <x:f>IF(H161=I161,SUMIFS(Inputs!$T$5:$T$125,Inputs!$C$5:$C$125,C161,Inputs!$N$5:$N$125,1)/F161,"")</x:f>
        <x:v>12341.877354040877</x:v>
      </x:c>
      <x:c r="F161" s="752" t="n">
        <x:f>SUMIFS(Inputs!$H$5:$H$125,Inputs!$C$5:$C$125,C161,Inputs!$N$5:$N$125,1)</x:f>
        <x:v>3697124840</x:v>
      </x:c>
      <x:c r="G161" s="751" t="n">
        <x:f>SUMIFS(Inputs!$Q$5:$Q$125,Inputs!$C$5:$C$125,C161,Inputs!$N$5:$N$125,1)</x:f>
        <x:v>11</x:v>
      </x:c>
      <x:c r="H161" s="751" t="n">
        <x:f>SUMIFS(Inputs!$R$5:$R$125,Inputs!$C$5:$C$125,C161,Inputs!$N$5:$N$125,1)</x:f>
        <x:v>11</x:v>
      </x:c>
      <x:c r="I161" s="751" t="n">
        <x:v>11</x:v>
      </x:c>
      <x:c r="J161" s="750" t="str">
        <x:v>Mixed sources [2]</x:v>
      </x:c>
    </x:row>
    <x:row r="162" ht="21" customHeight="1">
      <x:c r="A162" s="751" t="str">
        <x:v>ALL11</x:v>
      </x:c>
      <x:c r="B162" s="751" t="str">
        <x:v>All 11</x:v>
      </x:c>
      <x:c r="C162" s="751" t="n">
        <x:v>2016</x:v>
      </x:c>
      <x:c r="D162" s="752" t="n">
        <x:f>IF(G162=I162,SUMIFS(Inputs!$S$5:$S$125,Inputs!$C$5:$C$125,C162,Inputs!$N$5:$N$125,1)/F162,"")</x:f>
        <x:v>5443.678747189176</x:v>
      </x:c>
      <x:c r="E162" s="782" t="n">
        <x:f>IF(H162=I162,SUMIFS(Inputs!$T$5:$T$125,Inputs!$C$5:$C$125,C162,Inputs!$N$5:$N$125,1)/F162,"")</x:f>
        <x:v>12787.829522901986</x:v>
      </x:c>
      <x:c r="F162" s="752" t="n">
        <x:f>SUMIFS(Inputs!$H$5:$H$125,Inputs!$C$5:$C$125,C162,Inputs!$N$5:$N$125,1)</x:f>
        <x:v>3733914100</x:v>
      </x:c>
      <x:c r="G162" s="751" t="n">
        <x:f>SUMIFS(Inputs!$Q$5:$Q$125,Inputs!$C$5:$C$125,C162,Inputs!$N$5:$N$125,1)</x:f>
        <x:v>11</x:v>
      </x:c>
      <x:c r="H162" s="751" t="n">
        <x:f>SUMIFS(Inputs!$R$5:$R$125,Inputs!$C$5:$C$125,C162,Inputs!$N$5:$N$125,1)</x:f>
        <x:v>11</x:v>
      </x:c>
      <x:c r="I162" s="751" t="n">
        <x:v>11</x:v>
      </x:c>
      <x:c r="J162" s="750" t="str">
        <x:v>Mixed sources [2]</x:v>
      </x:c>
    </x:row>
    <x:row r="163" ht="21" customHeight="1">
      <x:c r="A163" s="751" t="str">
        <x:v>ALL11</x:v>
      </x:c>
      <x:c r="B163" s="751" t="str">
        <x:v>All 11</x:v>
      </x:c>
      <x:c r="C163" s="751" t="n">
        <x:v>2017</x:v>
      </x:c>
      <x:c r="D163" s="752" t="n">
        <x:f>IF(G163=I163,SUMIFS(Inputs!$S$5:$S$125,Inputs!$C$5:$C$125,C163,Inputs!$N$5:$N$125,1)/F163,"")</x:f>
        <x:v>5605.253115203123</x:v>
      </x:c>
      <x:c r="E163" s="782" t="n">
        <x:f>IF(H163=I163,SUMIFS(Inputs!$T$5:$T$125,Inputs!$C$5:$C$125,C163,Inputs!$N$5:$N$125,1)/F163,"")</x:f>
        <x:v>13406.240451516873</x:v>
      </x:c>
      <x:c r="F163" s="752" t="n">
        <x:f>SUMIFS(Inputs!$H$5:$H$125,Inputs!$C$5:$C$125,C163,Inputs!$N$5:$N$125,1)</x:f>
        <x:v>3769447620</x:v>
      </x:c>
      <x:c r="G163" s="751" t="n">
        <x:f>SUMIFS(Inputs!$Q$5:$Q$125,Inputs!$C$5:$C$125,C163,Inputs!$N$5:$N$125,1)</x:f>
        <x:v>11</x:v>
      </x:c>
      <x:c r="H163" s="751" t="n">
        <x:f>SUMIFS(Inputs!$R$5:$R$125,Inputs!$C$5:$C$125,C163,Inputs!$N$5:$N$125,1)</x:f>
        <x:v>11</x:v>
      </x:c>
      <x:c r="I163" s="751" t="n">
        <x:v>11</x:v>
      </x:c>
      <x:c r="J163" s="750" t="str">
        <x:v>Mixed sources [2]</x:v>
      </x:c>
    </x:row>
    <x:row r="164" ht="21" customHeight="1">
      <x:c r="A164" s="751" t="str">
        <x:v>ALL11</x:v>
      </x:c>
      <x:c r="B164" s="751" t="str">
        <x:v>All 11</x:v>
      </x:c>
      <x:c r="C164" s="751" t="n">
        <x:v>2018</x:v>
      </x:c>
      <x:c r="D164" s="752" t="n">
        <x:f>IF(G164=I164,SUMIFS(Inputs!$S$5:$S$125,Inputs!$C$5:$C$125,C164,Inputs!$N$5:$N$125,1)/F164,"")</x:f>
        <x:v>6100.3709117750195</x:v>
      </x:c>
      <x:c r="E164" s="782" t="n">
        <x:f>IF(H164=I164,SUMIFS(Inputs!$T$5:$T$125,Inputs!$C$5:$C$125,C164,Inputs!$N$5:$N$125,1)/F164,"")</x:f>
        <x:v>13966.732958026798</x:v>
      </x:c>
      <x:c r="F164" s="752" t="n">
        <x:f>SUMIFS(Inputs!$H$5:$H$125,Inputs!$C$5:$C$125,C164,Inputs!$N$5:$N$125,1)</x:f>
        <x:v>3801497000</x:v>
      </x:c>
      <x:c r="G164" s="751" t="n">
        <x:f>SUMIFS(Inputs!$Q$5:$Q$125,Inputs!$C$5:$C$125,C164,Inputs!$N$5:$N$125,1)</x:f>
        <x:v>11</x:v>
      </x:c>
      <x:c r="H164" s="751" t="n">
        <x:f>SUMIFS(Inputs!$R$5:$R$125,Inputs!$C$5:$C$125,C164,Inputs!$N$5:$N$125,1)</x:f>
        <x:v>11</x:v>
      </x:c>
      <x:c r="I164" s="751" t="n">
        <x:v>11</x:v>
      </x:c>
      <x:c r="J164" s="750" t="str">
        <x:v>Mixed sources [2]</x:v>
      </x:c>
    </x:row>
    <x:row r="165" ht="21" customHeight="1">
      <x:c r="A165" s="751" t="str">
        <x:v>ALL11</x:v>
      </x:c>
      <x:c r="B165" s="751" t="str">
        <x:v>All 11</x:v>
      </x:c>
      <x:c r="C165" s="751" t="n">
        <x:v>2019</x:v>
      </x:c>
      <x:c r="D165" s="752" t="n">
        <x:f>IF(G165=I165,SUMIFS(Inputs!$S$5:$S$125,Inputs!$C$5:$C$125,C165,Inputs!$N$5:$N$125,1)/F165,"")</x:f>
        <x:v>6482.873223874768</x:v>
      </x:c>
      <x:c r="E165" s="782" t="n">
        <x:f>IF(H165=I165,SUMIFS(Inputs!$T$5:$T$125,Inputs!$C$5:$C$125,C165,Inputs!$N$5:$N$125,1)/F165,"")</x:f>
        <x:v>14401.383217491351</x:v>
      </x:c>
      <x:c r="F165" s="752" t="n">
        <x:f>SUMIFS(Inputs!$H$5:$H$125,Inputs!$C$5:$C$125,C165,Inputs!$N$5:$N$125,1)</x:f>
        <x:v>3831616080</x:v>
      </x:c>
      <x:c r="G165" s="751" t="n">
        <x:f>SUMIFS(Inputs!$Q$5:$Q$125,Inputs!$C$5:$C$125,C165,Inputs!$N$5:$N$125,1)</x:f>
        <x:v>11</x:v>
      </x:c>
      <x:c r="H165" s="751" t="n">
        <x:f>SUMIFS(Inputs!$R$5:$R$125,Inputs!$C$5:$C$125,C165,Inputs!$N$5:$N$125,1)</x:f>
        <x:v>11</x:v>
      </x:c>
      <x:c r="I165" s="751" t="n">
        <x:v>11</x:v>
      </x:c>
      <x:c r="J165" s="750" t="str">
        <x:v>Mixed sources [2]</x:v>
      </x:c>
    </x:row>
    <x:row r="166" ht="21" customHeight="1">
      <x:c r="A166" s="751" t="str">
        <x:v>ALL11</x:v>
      </x:c>
      <x:c r="B166" s="751" t="str">
        <x:v>All 11</x:v>
      </x:c>
      <x:c r="C166" s="751" t="n">
        <x:v>2020</x:v>
      </x:c>
      <x:c r="D166" s="752" t="n">
        <x:f>IF(G166=I166,SUMIFS(Inputs!$S$5:$S$125,Inputs!$C$5:$C$125,C166,Inputs!$N$5:$N$125,1)/F166,"")</x:f>
        <x:v>6342.179424784703</x:v>
      </x:c>
      <x:c r="E166" s="782" t="n">
        <x:f>IF(H166=I166,SUMIFS(Inputs!$T$5:$T$125,Inputs!$C$5:$C$125,C166,Inputs!$N$5:$N$125,1)/F166,"")</x:f>
        <x:v>14093.290098475112</x:v>
      </x:c>
      <x:c r="F166" s="752" t="n">
        <x:f>SUMIFS(Inputs!$H$5:$H$125,Inputs!$C$5:$C$125,C166,Inputs!$N$5:$N$125,1)</x:f>
        <x:v>3859913340</x:v>
      </x:c>
      <x:c r="G166" s="751" t="n">
        <x:f>SUMIFS(Inputs!$Q$5:$Q$125,Inputs!$C$5:$C$125,C166,Inputs!$N$5:$N$125,1)</x:f>
        <x:v>11</x:v>
      </x:c>
      <x:c r="H166" s="751" t="n">
        <x:f>SUMIFS(Inputs!$R$5:$R$125,Inputs!$C$5:$C$125,C166,Inputs!$N$5:$N$125,1)</x:f>
        <x:v>11</x:v>
      </x:c>
      <x:c r="I166" s="751" t="n">
        <x:v>11</x:v>
      </x:c>
      <x:c r="J166" s="750" t="str">
        <x:v>Mixed sources [2]</x:v>
      </x:c>
    </x:row>
    <x:row r="167" ht="21" customHeight="1">
      <x:c r="A167" s="751" t="str">
        <x:v>ALL11</x:v>
      </x:c>
      <x:c r="B167" s="751" t="str">
        <x:v>All 11</x:v>
      </x:c>
      <x:c r="C167" s="751" t="n">
        <x:v>2021</x:v>
      </x:c>
      <x:c r="D167" s="752" t="n">
        <x:f>IF(G167=I167,SUMIFS(Inputs!$S$5:$S$125,Inputs!$C$5:$C$125,C167,Inputs!$N$5:$N$125,1)/F167,"")</x:f>
        <x:v>7073.335571356836</x:v>
      </x:c>
      <x:c r="E167" s="782" t="n">
        <x:f>IF(H167=I167,SUMIFS(Inputs!$T$5:$T$125,Inputs!$C$5:$C$125,C167,Inputs!$N$5:$N$125,1)/F167,"")</x:f>
        <x:v>15186.897145361192</x:v>
      </x:c>
      <x:c r="F167" s="752" t="n">
        <x:f>SUMIFS(Inputs!$H$5:$H$125,Inputs!$C$5:$C$125,C167,Inputs!$N$5:$N$125,1)</x:f>
        <x:v>3881028650</x:v>
      </x:c>
      <x:c r="G167" s="751" t="n">
        <x:f>SUMIFS(Inputs!$Q$5:$Q$125,Inputs!$C$5:$C$125,C167,Inputs!$N$5:$N$125,1)</x:f>
        <x:v>11</x:v>
      </x:c>
      <x:c r="H167" s="751" t="n">
        <x:f>SUMIFS(Inputs!$R$5:$R$125,Inputs!$C$5:$C$125,C167,Inputs!$N$5:$N$125,1)</x:f>
        <x:v>11</x:v>
      </x:c>
      <x:c r="I167" s="751" t="n">
        <x:v>11</x:v>
      </x:c>
      <x:c r="J167" s="750" t="str">
        <x:v>Mixed sources [2]</x:v>
      </x:c>
    </x:row>
    <x:row r="168" ht="21" customHeight="1">
      <x:c r="A168" s="751" t="str">
        <x:v>ALL11</x:v>
      </x:c>
      <x:c r="B168" s="751" t="str">
        <x:v>All 11</x:v>
      </x:c>
      <x:c r="C168" s="751" t="n">
        <x:v>2022</x:v>
      </x:c>
      <x:c r="D168" s="752" t="n">
        <x:f>IF(G168=I168,SUMIFS(Inputs!$S$5:$S$125,Inputs!$C$5:$C$125,C168,Inputs!$N$5:$N$125,1)/F168,"")</x:f>
        <x:v>7644.032475260553</x:v>
      </x:c>
      <x:c r="E168" s="782" t="n">
        <x:f>IF(H168=I168,SUMIFS(Inputs!$T$5:$T$125,Inputs!$C$5:$C$125,C168,Inputs!$N$5:$N$125,1)/F168,"")</x:f>
        <x:v>15771.82508153736</x:v>
      </x:c>
      <x:c r="F168" s="752" t="n">
        <x:f>SUMIFS(Inputs!$H$5:$H$125,Inputs!$C$5:$C$125,C168,Inputs!$N$5:$N$125,1)</x:f>
        <x:v>3903118800</x:v>
      </x:c>
      <x:c r="G168" s="751" t="n">
        <x:f>SUMIFS(Inputs!$Q$5:$Q$125,Inputs!$C$5:$C$125,C168,Inputs!$N$5:$N$125,1)</x:f>
        <x:v>11</x:v>
      </x:c>
      <x:c r="H168" s="751" t="n">
        <x:f>SUMIFS(Inputs!$R$5:$R$125,Inputs!$C$5:$C$125,C168,Inputs!$N$5:$N$125,1)</x:f>
        <x:v>11</x:v>
      </x:c>
      <x:c r="I168" s="751" t="n">
        <x:v>11</x:v>
      </x:c>
      <x:c r="J168" s="750" t="str">
        <x:v>Mixed sources [2]</x:v>
      </x:c>
    </x:row>
    <x:row r="169" ht="21" customHeight="1">
      <x:c r="A169" s="751" t="str">
        <x:v>ALL11</x:v>
      </x:c>
      <x:c r="B169" s="751" t="str">
        <x:v>All 11</x:v>
      </x:c>
      <x:c r="C169" s="751" t="n">
        <x:v>2023</x:v>
      </x:c>
      <x:c r="D169" s="752" t="n">
        <x:f>IF(G169=I169,SUMIFS(Inputs!$S$5:$S$125,Inputs!$C$5:$C$125,C169,Inputs!$N$5:$N$125,1)/F169,"")</x:f>
        <x:v>8040.793893268981</x:v>
      </x:c>
      <x:c r="E169" s="782" t="n">
        <x:f>IF(H169=I169,SUMIFS(Inputs!$T$5:$T$125,Inputs!$C$5:$C$125,C169,Inputs!$N$5:$N$125,1)/F169,"")</x:f>
        <x:v>16426.405491826823</x:v>
      </x:c>
      <x:c r="F169" s="752" t="n">
        <x:f>SUMIFS(Inputs!$H$5:$H$125,Inputs!$C$5:$C$125,C169,Inputs!$N$5:$N$125,1)</x:f>
        <x:v>3926172600</x:v>
      </x:c>
      <x:c r="G169" s="751" t="n">
        <x:f>SUMIFS(Inputs!$Q$5:$Q$125,Inputs!$C$5:$C$125,C169,Inputs!$N$5:$N$125,1)</x:f>
        <x:v>11</x:v>
      </x:c>
      <x:c r="H169" s="751" t="n">
        <x:f>SUMIFS(Inputs!$R$5:$R$125,Inputs!$C$5:$C$125,C169,Inputs!$N$5:$N$125,1)</x:f>
        <x:v>11</x:v>
      </x:c>
      <x:c r="I169" s="751" t="n">
        <x:v>11</x:v>
      </x:c>
      <x:c r="J169" s="750" t="str">
        <x:v>Mixed sources [2]</x:v>
      </x:c>
    </x:row>
    <x:row r="170" ht="21" customHeight="1">
      <x:c r="A170" s="751" t="str">
        <x:v>EXCHN</x:v>
      </x:c>
      <x:c r="B170" s="751" t="str">
        <x:v>Selection excl. China</x:v>
      </x:c>
      <x:c r="C170" s="751" t="n">
        <x:v>2013</x:v>
      </x:c>
      <x:c r="D170" s="752" t="n">
        <x:f>IF(G170=I170,SUMIFS(Inputs!$S$5:$S$125,Inputs!$C$5:$C$125,C170,Inputs!$O$5:$O$125,1)/F170,"")</x:f>
        <x:v>4500.953277426214</x:v>
      </x:c>
      <x:c r="E170" s="752" t="n">
        <x:f>IF(H170=I170,SUMIFS(Inputs!$T$5:$T$125,Inputs!$C$5:$C$125,C170,Inputs!$O$5:$O$125,1)/F170,"")</x:f>
        <x:v>10998.22010800014</x:v>
      </x:c>
      <x:c r="F170" s="752" t="n">
        <x:f>SUMIFS(Inputs!$H$5:$H$125,Inputs!$C$5:$C$125,C170,Inputs!$O$5:$O$125,1)</x:f>
        <x:v>2258148930</x:v>
      </x:c>
      <x:c r="G170" s="751" t="n">
        <x:f>SUMIFS(Inputs!$Q$5:$Q$125,Inputs!$C$5:$C$125,C170,Inputs!$O$5:$O$125,1)</x:f>
        <x:v>10</x:v>
      </x:c>
      <x:c r="H170" s="751" t="n">
        <x:f>SUMIFS(Inputs!$R$5:$R$125,Inputs!$C$5:$C$125,C170,Inputs!$O$5:$O$125,1)</x:f>
        <x:v>10</x:v>
      </x:c>
      <x:c r="I170" s="751" t="n">
        <x:v>10</x:v>
      </x:c>
      <x:c r="J170" s="750" t="str">
        <x:v>WDI mirror</x:v>
      </x:c>
    </x:row>
    <x:row r="171" ht="21" customHeight="1">
      <x:c r="A171" s="751" t="str">
        <x:v>EXCHN</x:v>
      </x:c>
      <x:c r="B171" s="751" t="str">
        <x:v>Selection excl. China</x:v>
      </x:c>
      <x:c r="C171" s="751" t="n">
        <x:v>2014</x:v>
      </x:c>
      <x:c r="D171" s="752" t="n">
        <x:f>IF(G171=I171,SUMIFS(Inputs!$S$5:$S$125,Inputs!$C$5:$C$125,C171,Inputs!$O$5:$O$125,1)/F171,"")</x:f>
        <x:v>4393.61272148666</x:v>
      </x:c>
      <x:c r="E171" s="752" t="n">
        <x:f>IF(H171=I171,SUMIFS(Inputs!$T$5:$T$125,Inputs!$C$5:$C$125,C171,Inputs!$O$5:$O$125,1)/F171,"")</x:f>
        <x:v>11140.021843508059</x:v>
      </x:c>
      <x:c r="F171" s="752" t="n">
        <x:f>SUMIFS(Inputs!$H$5:$H$125,Inputs!$C$5:$C$125,C171,Inputs!$O$5:$O$125,1)</x:f>
        <x:v>2287589240</x:v>
      </x:c>
      <x:c r="G171" s="751" t="n">
        <x:f>SUMIFS(Inputs!$Q$5:$Q$125,Inputs!$C$5:$C$125,C171,Inputs!$O$5:$O$125,1)</x:f>
        <x:v>10</x:v>
      </x:c>
      <x:c r="H171" s="751" t="n">
        <x:f>SUMIFS(Inputs!$R$5:$R$125,Inputs!$C$5:$C$125,C171,Inputs!$O$5:$O$125,1)</x:f>
        <x:v>10</x:v>
      </x:c>
      <x:c r="I171" s="751" t="n">
        <x:v>10</x:v>
      </x:c>
      <x:c r="J171" s="750" t="str">
        <x:v>WDI mirror</x:v>
      </x:c>
    </x:row>
    <x:row r="172" ht="21" customHeight="1">
      <x:c r="A172" s="751" t="str">
        <x:v>EXCHN</x:v>
      </x:c>
      <x:c r="B172" s="751" t="str">
        <x:v>Selection excl. China</x:v>
      </x:c>
      <x:c r="C172" s="751" t="n">
        <x:v>2015</x:v>
      </x:c>
      <x:c r="D172" s="752" t="n">
        <x:f>IF(G172=I172,SUMIFS(Inputs!$S$5:$S$125,Inputs!$C$5:$C$125,C172,Inputs!$O$5:$O$125,1)/F172,"")</x:f>
        <x:v>3957.1608951698418</x:v>
      </x:c>
      <x:c r="E172" s="752" t="n">
        <x:f>IF(H172=I172,SUMIFS(Inputs!$T$5:$T$125,Inputs!$C$5:$C$125,C172,Inputs!$O$5:$O$125,1)/F172,"")</x:f>
        <x:v>11053.685199771124</x:v>
      </x:c>
      <x:c r="F172" s="752" t="n">
        <x:f>SUMIFS(Inputs!$H$5:$H$125,Inputs!$C$5:$C$125,C172,Inputs!$O$5:$O$125,1)</x:f>
        <x:v>2317264840</x:v>
      </x:c>
      <x:c r="G172" s="751" t="n">
        <x:f>SUMIFS(Inputs!$Q$5:$Q$125,Inputs!$C$5:$C$125,C172,Inputs!$O$5:$O$125,1)</x:f>
        <x:v>10</x:v>
      </x:c>
      <x:c r="H172" s="751" t="n">
        <x:f>SUMIFS(Inputs!$R$5:$R$125,Inputs!$C$5:$C$125,C172,Inputs!$O$5:$O$125,1)</x:f>
        <x:v>10</x:v>
      </x:c>
      <x:c r="I172" s="751" t="n">
        <x:v>10</x:v>
      </x:c>
      <x:c r="J172" s="750" t="str">
        <x:v>WDI mirror</x:v>
      </x:c>
    </x:row>
    <x:row r="173" ht="21" customHeight="1">
      <x:c r="A173" s="751" t="str">
        <x:v>EXCHN</x:v>
      </x:c>
      <x:c r="B173" s="751" t="str">
        <x:v>Selection excl. China</x:v>
      </x:c>
      <x:c r="C173" s="751" t="n">
        <x:v>2016</x:v>
      </x:c>
      <x:c r="D173" s="752" t="n">
        <x:f>IF(G173=I173,SUMIFS(Inputs!$S$5:$S$125,Inputs!$C$5:$C$125,C173,Inputs!$O$5:$O$125,1)/F173,"")</x:f>
        <x:v>3718.603133568254</x:v>
      </x:c>
      <x:c r="E173" s="752" t="n">
        <x:f>IF(H173=I173,SUMIFS(Inputs!$T$5:$T$125,Inputs!$C$5:$C$125,C173,Inputs!$O$5:$O$125,1)/F173,"")</x:f>
        <x:v>11238.62053177835</x:v>
      </x:c>
      <x:c r="F173" s="752" t="n">
        <x:f>SUMIFS(Inputs!$H$5:$H$125,Inputs!$C$5:$C$125,C173,Inputs!$O$5:$O$125,1)</x:f>
        <x:v>2346124100</x:v>
      </x:c>
      <x:c r="G173" s="751" t="n">
        <x:f>SUMIFS(Inputs!$Q$5:$Q$125,Inputs!$C$5:$C$125,C173,Inputs!$O$5:$O$125,1)</x:f>
        <x:v>10</x:v>
      </x:c>
      <x:c r="H173" s="751" t="n">
        <x:f>SUMIFS(Inputs!$R$5:$R$125,Inputs!$C$5:$C$125,C173,Inputs!$O$5:$O$125,1)</x:f>
        <x:v>10</x:v>
      </x:c>
      <x:c r="I173" s="751" t="n">
        <x:v>10</x:v>
      </x:c>
      <x:c r="J173" s="750" t="str">
        <x:v>WDI mirror</x:v>
      </x:c>
    </x:row>
    <x:row r="174" ht="21" customHeight="1">
      <x:c r="A174" s="751" t="str">
        <x:v>EXCHN</x:v>
      </x:c>
      <x:c r="B174" s="751" t="str">
        <x:v>Selection excl. China</x:v>
      </x:c>
      <x:c r="C174" s="751" t="n">
        <x:v>2017</x:v>
      </x:c>
      <x:c r="D174" s="752" t="n">
        <x:f>IF(G174=I174,SUMIFS(Inputs!$S$5:$S$125,Inputs!$C$5:$C$125,C174,Inputs!$O$5:$O$125,1)/F174,"")</x:f>
        <x:v>3708.066323027203</x:v>
      </x:c>
      <x:c r="E174" s="752" t="n">
        <x:f>IF(H174=I174,SUMIFS(Inputs!$T$5:$T$125,Inputs!$C$5:$C$125,C174,Inputs!$O$5:$O$125,1)/F174,"")</x:f>
        <x:v>11621.892088597047</x:v>
      </x:c>
      <x:c r="F174" s="752" t="n">
        <x:f>SUMIFS(Inputs!$H$5:$H$125,Inputs!$C$5:$C$125,C174,Inputs!$O$5:$O$125,1)</x:f>
        <x:v>2373227620</x:v>
      </x:c>
      <x:c r="G174" s="751" t="n">
        <x:f>SUMIFS(Inputs!$Q$5:$Q$125,Inputs!$C$5:$C$125,C174,Inputs!$O$5:$O$125,1)</x:f>
        <x:v>10</x:v>
      </x:c>
      <x:c r="H174" s="751" t="n">
        <x:f>SUMIFS(Inputs!$R$5:$R$125,Inputs!$C$5:$C$125,C174,Inputs!$O$5:$O$125,1)</x:f>
        <x:v>10</x:v>
      </x:c>
      <x:c r="I174" s="751" t="n">
        <x:v>10</x:v>
      </x:c>
      <x:c r="J174" s="750" t="str">
        <x:v>WDI mirror</x:v>
      </x:c>
    </x:row>
    <x:row r="175" ht="21" customHeight="1">
      <x:c r="A175" s="750" t="str">
        <x:v>EXCHN</x:v>
      </x:c>
      <x:c r="B175" s="750" t="str">
        <x:v>Selection excl. China</x:v>
      </x:c>
      <x:c r="C175" s="750" t="n">
        <x:v>2018</x:v>
      </x:c>
      <x:c r="D175" s="755" t="n">
        <x:f>IF(G175=I175,SUMIFS(Inputs!$S$5:$S$125,Inputs!$C$5:$C$125,C175,Inputs!$O$5:$O$125,1)/F175,"")</x:f>
        <x:v>3983.6441093792273</x:v>
      </x:c>
      <x:c r="E175" s="755" t="n">
        <x:f>IF(H175=I175,SUMIFS(Inputs!$T$5:$T$125,Inputs!$C$5:$C$125,C175,Inputs!$O$5:$O$125,1)/F175,"")</x:f>
        <x:v>11951.655737723644</x:v>
      </x:c>
      <x:c r="F175" s="755" t="n">
        <x:f>SUMIFS(Inputs!$H$5:$H$125,Inputs!$C$5:$C$125,C175,Inputs!$O$5:$O$125,1)</x:f>
        <x:v>2398737000</x:v>
      </x:c>
      <x:c r="G175" s="750" t="n">
        <x:f>SUMIFS(Inputs!$Q$5:$Q$125,Inputs!$C$5:$C$125,C175,Inputs!$O$5:$O$125,1)</x:f>
        <x:v>10</x:v>
      </x:c>
      <x:c r="H175" s="750" t="n">
        <x:f>SUMIFS(Inputs!$R$5:$R$125,Inputs!$C$5:$C$125,C175,Inputs!$O$5:$O$125,1)</x:f>
        <x:v>10</x:v>
      </x:c>
      <x:c r="I175" s="750" t="n">
        <x:v>10</x:v>
      </x:c>
      <x:c r="J175" s="750" t="str">
        <x:v>WDI mirror</x:v>
      </x:c>
    </x:row>
    <x:row r="176" ht="21" customHeight="1">
      <x:c r="A176" s="750" t="str">
        <x:v>EXCHN</x:v>
      </x:c>
      <x:c r="B176" s="750" t="str">
        <x:v>Selection excl. China</x:v>
      </x:c>
      <x:c r="C176" s="750" t="n">
        <x:v>2019</x:v>
      </x:c>
      <x:c r="D176" s="755" t="n">
        <x:f>IF(G176=I176,SUMIFS(Inputs!$S$5:$S$125,Inputs!$C$5:$C$125,C176,Inputs!$O$5:$O$125,1)/F176,"")</x:f>
        <x:v>4143.970193765821</x:v>
      </x:c>
      <x:c r="E176" s="755" t="n">
        <x:f>IF(H176=I176,SUMIFS(Inputs!$T$5:$T$125,Inputs!$C$5:$C$125,C176,Inputs!$O$5:$O$125,1)/F176,"")</x:f>
        <x:v>12071.128102663988</x:v>
      </x:c>
      <x:c r="F176" s="755" t="n">
        <x:f>SUMIFS(Inputs!$H$5:$H$125,Inputs!$C$5:$C$125,C176,Inputs!$O$5:$O$125,1)</x:f>
        <x:v>2423866080</x:v>
      </x:c>
      <x:c r="G176" s="750" t="n">
        <x:f>SUMIFS(Inputs!$Q$5:$Q$125,Inputs!$C$5:$C$125,C176,Inputs!$O$5:$O$125,1)</x:f>
        <x:v>10</x:v>
      </x:c>
      <x:c r="H176" s="750" t="n">
        <x:f>SUMIFS(Inputs!$R$5:$R$125,Inputs!$C$5:$C$125,C176,Inputs!$O$5:$O$125,1)</x:f>
        <x:v>10</x:v>
      </x:c>
      <x:c r="I176" s="750" t="n">
        <x:v>10</x:v>
      </x:c>
      <x:c r="J176" s="750" t="str">
        <x:v>WDI mirror</x:v>
      </x:c>
    </x:row>
    <x:row r="177" ht="21" customHeight="1">
      <x:c r="A177" s="750" t="str">
        <x:v>EXCHN</x:v>
      </x:c>
      <x:c r="B177" s="750" t="str">
        <x:v>Selection excl. China</x:v>
      </x:c>
      <x:c r="C177" s="750" t="n">
        <x:v>2020</x:v>
      </x:c>
      <x:c r="D177" s="755" t="n">
        <x:f>IF(G177=I177,SUMIFS(Inputs!$S$5:$S$125,Inputs!$C$5:$C$125,C177,Inputs!$O$5:$O$125,1)/F177,"")</x:f>
        <x:v>3807.986837575787</x:v>
      </x:c>
      <x:c r="E177" s="755" t="n">
        <x:f>IF(H177=I177,SUMIFS(Inputs!$T$5:$T$125,Inputs!$C$5:$C$125,C177,Inputs!$O$5:$O$125,1)/F177,"")</x:f>
        <x:v>11448.512010145289</x:v>
      </x:c>
      <x:c r="F177" s="755" t="n">
        <x:f>SUMIFS(Inputs!$H$5:$H$125,Inputs!$C$5:$C$125,C177,Inputs!$O$5:$O$125,1)</x:f>
        <x:v>2448813340</x:v>
      </x:c>
      <x:c r="G177" s="750" t="n">
        <x:f>SUMIFS(Inputs!$Q$5:$Q$125,Inputs!$C$5:$C$125,C177,Inputs!$O$5:$O$125,1)</x:f>
        <x:v>10</x:v>
      </x:c>
      <x:c r="H177" s="750" t="n">
        <x:f>SUMIFS(Inputs!$R$5:$R$125,Inputs!$C$5:$C$125,C177,Inputs!$O$5:$O$125,1)</x:f>
        <x:v>10</x:v>
      </x:c>
      <x:c r="I177" s="750" t="n">
        <x:v>10</x:v>
      </x:c>
      <x:c r="J177" s="750" t="str">
        <x:v>WDI mirror</x:v>
      </x:c>
    </x:row>
    <x:row r="178" ht="21" customHeight="1">
      <x:c r="A178" s="750" t="str">
        <x:v>EXCHN</x:v>
      </x:c>
      <x:c r="B178" s="750" t="str">
        <x:v>Selection excl. China</x:v>
      </x:c>
      <x:c r="C178" s="750" t="n">
        <x:v>2021</x:v>
      </x:c>
      <x:c r="D178" s="755" t="n">
        <x:f>IF(G178=I178,SUMIFS(Inputs!$S$5:$S$125,Inputs!$C$5:$C$125,C178,Inputs!$O$5:$O$125,1)/F178,"")</x:f>
        <x:v>4128.856581663967</x:v>
      </x:c>
      <x:c r="E178" s="755" t="n">
        <x:f>IF(H178=I178,SUMIFS(Inputs!$T$5:$T$125,Inputs!$C$5:$C$125,C178,Inputs!$O$5:$O$125,1)/F178,"")</x:f>
        <x:v>12281.889203943996</x:v>
      </x:c>
      <x:c r="F178" s="755" t="n">
        <x:f>SUMIFS(Inputs!$H$5:$H$125,Inputs!$C$5:$C$125,C178,Inputs!$O$5:$O$125,1)</x:f>
        <x:v>2468668650</x:v>
      </x:c>
      <x:c r="G178" s="750" t="n">
        <x:f>SUMIFS(Inputs!$Q$5:$Q$125,Inputs!$C$5:$C$125,C178,Inputs!$O$5:$O$125,1)</x:f>
        <x:v>10</x:v>
      </x:c>
      <x:c r="H178" s="750" t="n">
        <x:f>SUMIFS(Inputs!$R$5:$R$125,Inputs!$C$5:$C$125,C178,Inputs!$O$5:$O$125,1)</x:f>
        <x:v>10</x:v>
      </x:c>
      <x:c r="I178" s="750" t="n">
        <x:v>10</x:v>
      </x:c>
      <x:c r="J178" s="750" t="str">
        <x:v>WDI mirror</x:v>
      </x:c>
    </x:row>
    <x:row r="179" ht="21" customHeight="1">
      <x:c r="A179" s="750" t="str">
        <x:v>EXCHN</x:v>
      </x:c>
      <x:c r="B179" s="750" t="str">
        <x:v>Selection excl. China</x:v>
      </x:c>
      <x:c r="C179" s="750" t="n">
        <x:v>2022</x:v>
      </x:c>
      <x:c r="D179" s="755" t="n">
        <x:f>IF(G179=I179,SUMIFS(Inputs!$S$5:$S$125,Inputs!$C$5:$C$125,C179,Inputs!$O$5:$O$125,1)/F179,"")</x:f>
        <x:v>4511.248068205979</x:v>
      </x:c>
      <x:c r="E179" s="755" t="n">
        <x:f>IF(H179=I179,SUMIFS(Inputs!$T$5:$T$125,Inputs!$C$5:$C$125,C179,Inputs!$O$5:$O$125,1)/F179,"")</x:f>
        <x:v>12870.878631291016</x:v>
      </x:c>
      <x:c r="F179" s="755" t="n">
        <x:f>SUMIFS(Inputs!$H$5:$H$125,Inputs!$C$5:$C$125,C179,Inputs!$O$5:$O$125,1)</x:f>
        <x:v>2490948800</x:v>
      </x:c>
      <x:c r="G179" s="750" t="n">
        <x:f>SUMIFS(Inputs!$Q$5:$Q$125,Inputs!$C$5:$C$125,C179,Inputs!$O$5:$O$125,1)</x:f>
        <x:v>10</x:v>
      </x:c>
      <x:c r="H179" s="750" t="n">
        <x:f>SUMIFS(Inputs!$R$5:$R$125,Inputs!$C$5:$C$125,C179,Inputs!$O$5:$O$125,1)</x:f>
        <x:v>10</x:v>
      </x:c>
      <x:c r="I179" s="750" t="n">
        <x:v>10</x:v>
      </x:c>
      <x:c r="J179" s="750" t="str">
        <x:v>WDI mirror</x:v>
      </x:c>
    </x:row>
    <x:row r="180" ht="21" customHeight="1">
      <x:c r="A180" s="750" t="str">
        <x:v>EXCHN</x:v>
      </x:c>
      <x:c r="B180" s="750" t="str">
        <x:v>Selection excl. China</x:v>
      </x:c>
      <x:c r="C180" s="750" t="n">
        <x:v>2023</x:v>
      </x:c>
      <x:c r="D180" s="755" t="n">
        <x:f>IF(G180=I180,SUMIFS(Inputs!$S$5:$S$125,Inputs!$C$5:$C$125,C180,Inputs!$O$5:$O$125,1)/F180,"")</x:f>
        <x:v>4838.983559524995</x:v>
      </x:c>
      <x:c r="E180" s="755" t="n">
        <x:f>IF(H180=I180,SUMIFS(Inputs!$T$5:$T$125,Inputs!$C$5:$C$125,C180,Inputs!$O$5:$O$125,1)/F180,"")</x:f>
        <x:v>13284.261198039676</x:v>
      </x:c>
      <x:c r="F180" s="755" t="n">
        <x:f>SUMIFS(Inputs!$H$5:$H$125,Inputs!$C$5:$C$125,C180,Inputs!$O$5:$O$125,1)</x:f>
        <x:v>2515462600</x:v>
      </x:c>
      <x:c r="G180" s="750" t="n">
        <x:f>SUMIFS(Inputs!$Q$5:$Q$125,Inputs!$C$5:$C$125,C180,Inputs!$O$5:$O$125,1)</x:f>
        <x:v>10</x:v>
      </x:c>
      <x:c r="H180" s="750" t="n">
        <x:f>SUMIFS(Inputs!$R$5:$R$125,Inputs!$C$5:$C$125,C180,Inputs!$O$5:$O$125,1)</x:f>
        <x:v>10</x:v>
      </x:c>
      <x:c r="I180" s="750" t="n">
        <x:v>10</x:v>
      </x:c>
      <x:c r="J180" s="750" t="str">
        <x:v>WDI mirror</x:v>
      </x:c>
    </x:row>
    <x:row r="181" ht="21" customHeight="1">
      <x:c r="A181" s="750" t="str">
        <x:v>EXCHNIND</x:v>
      </x:c>
      <x:c r="B181" s="750" t="str">
        <x:v>Selection excl. China and India</x:v>
      </x:c>
      <x:c r="C181" s="750" t="n">
        <x:v>2013</x:v>
      </x:c>
      <x:c r="D181" s="755" t="n">
        <x:f>IF(G181=I181,SUMIFS(Inputs!$S$5:$S$125,Inputs!$C$5:$C$125,C181,Inputs!$P$5:$P$125,1)/F181,"")</x:f>
        <x:v>8541.947551005776</x:v>
      </x:c>
      <x:c r="E181" s="755" t="n">
        <x:f>IF(H181=I181,SUMIFS(Inputs!$T$5:$T$125,Inputs!$C$5:$C$125,C181,Inputs!$P$5:$P$125,1)/F181,"")</x:f>
        <x:v>18398.741189768552</x:v>
      </x:c>
      <x:c r="F181" s="755" t="n">
        <x:f>SUMIFS(Inputs!$H$5:$H$125,Inputs!$C$5:$C$125,C181,Inputs!$P$5:$P$125,1)</x:f>
        <x:v>962318930</x:v>
      </x:c>
      <x:c r="G181" s="750" t="n">
        <x:f>SUMIFS(Inputs!$Q$5:$Q$125,Inputs!$C$5:$C$125,C181,Inputs!$P$5:$P$125,1)</x:f>
        <x:v>9</x:v>
      </x:c>
      <x:c r="H181" s="750" t="n">
        <x:f>SUMIFS(Inputs!$R$5:$R$125,Inputs!$C$5:$C$125,C181,Inputs!$P$5:$P$125,1)</x:f>
        <x:v>9</x:v>
      </x:c>
      <x:c r="I181" s="750" t="n">
        <x:v>9</x:v>
      </x:c>
      <x:c r="J181" s="750" t="str">
        <x:v>WDI mirror</x:v>
      </x:c>
    </x:row>
    <x:row r="182" ht="21" customHeight="1">
      <x:c r="A182" s="750" t="str">
        <x:v>EXCHNIND</x:v>
      </x:c>
      <x:c r="B182" s="750" t="str">
        <x:v>Selection excl. China and India</x:v>
      </x:c>
      <x:c r="C182" s="750" t="n">
        <x:v>2014</x:v>
      </x:c>
      <x:c r="D182" s="755" t="n">
        <x:f>IF(G182=I182,SUMIFS(Inputs!$S$5:$S$125,Inputs!$C$5:$C$125,C182,Inputs!$P$5:$P$125,1)/F182,"")</x:f>
        <x:v>8233.152785879482</x:v>
      </x:c>
      <x:c r="E182" s="755" t="n">
        <x:f>IF(H182=I182,SUMIFS(Inputs!$T$5:$T$125,Inputs!$C$5:$C$125,C182,Inputs!$P$5:$P$125,1)/F182,"")</x:f>
        <x:v>18271.437672603206</x:v>
      </x:c>
      <x:c r="F182" s="755" t="n">
        <x:f>SUMIFS(Inputs!$H$5:$H$125,Inputs!$C$5:$C$125,C182,Inputs!$P$5:$P$125,1)</x:f>
        <x:v>975309240</x:v>
      </x:c>
      <x:c r="G182" s="750" t="n">
        <x:f>SUMIFS(Inputs!$Q$5:$Q$125,Inputs!$C$5:$C$125,C182,Inputs!$P$5:$P$125,1)</x:f>
        <x:v>9</x:v>
      </x:c>
      <x:c r="H182" s="750" t="n">
        <x:f>SUMIFS(Inputs!$R$5:$R$125,Inputs!$C$5:$C$125,C182,Inputs!$P$5:$P$125,1)</x:f>
        <x:v>9</x:v>
      </x:c>
      <x:c r="I182" s="750" t="n">
        <x:v>9</x:v>
      </x:c>
      <x:c r="J182" s="750" t="str">
        <x:v>WDI mirror</x:v>
      </x:c>
    </x:row>
    <x:row r="183" ht="21" customHeight="1">
      <x:c r="A183" s="750" t="str">
        <x:v>EXCHNIND</x:v>
      </x:c>
      <x:c r="B183" s="750" t="str">
        <x:v>Selection excl. China and India</x:v>
      </x:c>
      <x:c r="C183" s="750" t="n">
        <x:v>2015</x:v>
      </x:c>
      <x:c r="D183" s="755" t="n">
        <x:f>IF(G183=I183,SUMIFS(Inputs!$S$5:$S$125,Inputs!$C$5:$C$125,C183,Inputs!$P$5:$P$125,1)/F183,"")</x:f>
        <x:v>7148.400398631344</x:v>
      </x:c>
      <x:c r="E183" s="755" t="n">
        <x:f>IF(H183=I183,SUMIFS(Inputs!$T$5:$T$125,Inputs!$C$5:$C$125,C183,Inputs!$P$5:$P$125,1)/F183,"")</x:f>
        <x:v>17526.7847226355</x:v>
      </x:c>
      <x:c r="F183" s="755" t="n">
        <x:f>SUMIFS(Inputs!$H$5:$H$125,Inputs!$C$5:$C$125,C183,Inputs!$P$5:$P$125,1)</x:f>
        <x:v>989244840</x:v>
      </x:c>
      <x:c r="G183" s="750" t="n">
        <x:f>SUMIFS(Inputs!$Q$5:$Q$125,Inputs!$C$5:$C$125,C183,Inputs!$P$5:$P$125,1)</x:f>
        <x:v>9</x:v>
      </x:c>
      <x:c r="H183" s="750" t="n">
        <x:f>SUMIFS(Inputs!$R$5:$R$125,Inputs!$C$5:$C$125,C183,Inputs!$P$5:$P$125,1)</x:f>
        <x:v>9</x:v>
      </x:c>
      <x:c r="I183" s="750" t="n">
        <x:v>9</x:v>
      </x:c>
      <x:c r="J183" s="750" t="str">
        <x:v>WDI mirror</x:v>
      </x:c>
    </x:row>
    <x:row r="184" ht="21" customHeight="1">
      <x:c r="A184" s="750" t="str">
        <x:v>EXCHNIND</x:v>
      </x:c>
      <x:c r="B184" s="750" t="str">
        <x:v>Selection excl. China and India</x:v>
      </x:c>
      <x:c r="C184" s="750" t="n">
        <x:v>2016</x:v>
      </x:c>
      <x:c r="D184" s="755" t="n">
        <x:f>IF(G184=I184,SUMIFS(Inputs!$S$5:$S$125,Inputs!$C$5:$C$125,C184,Inputs!$P$5:$P$125,1)/F184,"")</x:f>
        <x:v>6465.802670387607</x:v>
      </x:c>
      <x:c r="E184" s="755" t="n">
        <x:f>IF(H184=I184,SUMIFS(Inputs!$T$5:$T$125,Inputs!$C$5:$C$125,C184,Inputs!$P$5:$P$125,1)/F184,"")</x:f>
        <x:v>17368.825505972407</x:v>
      </x:c>
      <x:c r="F184" s="755" t="n">
        <x:f>SUMIFS(Inputs!$H$5:$H$125,Inputs!$C$5:$C$125,C184,Inputs!$P$5:$P$125,1)</x:f>
        <x:v>1002184100</x:v>
      </x:c>
      <x:c r="G184" s="750" t="n">
        <x:f>SUMIFS(Inputs!$Q$5:$Q$125,Inputs!$C$5:$C$125,C184,Inputs!$P$5:$P$125,1)</x:f>
        <x:v>9</x:v>
      </x:c>
      <x:c r="H184" s="750" t="n">
        <x:f>SUMIFS(Inputs!$R$5:$R$125,Inputs!$C$5:$C$125,C184,Inputs!$P$5:$P$125,1)</x:f>
        <x:v>9</x:v>
      </x:c>
      <x:c r="I184" s="750" t="n">
        <x:v>9</x:v>
      </x:c>
      <x:c r="J184" s="750" t="str">
        <x:v>WDI mirror</x:v>
      </x:c>
    </x:row>
    <x:row r="185" ht="21" customHeight="1">
      <x:c r="A185" s="750" t="str">
        <x:v>EXCHNIND</x:v>
      </x:c>
      <x:c r="B185" s="750" t="str">
        <x:v>Selection excl. China and India</x:v>
      </x:c>
      <x:c r="C185" s="750" t="n">
        <x:v>2017</x:v>
      </x:c>
      <x:c r="D185" s="755" t="n">
        <x:f>IF(G185=I185,SUMIFS(Inputs!$S$5:$S$125,Inputs!$C$5:$C$125,C185,Inputs!$P$5:$P$125,1)/F185,"")</x:f>
        <x:v>6281.074778809529</x:v>
      </x:c>
      <x:c r="E185" s="755" t="n">
        <x:f>IF(H185=I185,SUMIFS(Inputs!$T$5:$T$125,Inputs!$C$5:$C$125,C185,Inputs!$P$5:$P$125,1)/F185,"")</x:f>
        <x:v>17764.72004158736</x:v>
      </x:c>
      <x:c r="F185" s="755" t="n">
        <x:f>SUMIFS(Inputs!$H$5:$H$125,Inputs!$C$5:$C$125,C185,Inputs!$P$5:$P$125,1)</x:f>
        <x:v>1013567620</x:v>
      </x:c>
      <x:c r="G185" s="750" t="n">
        <x:f>SUMIFS(Inputs!$Q$5:$Q$125,Inputs!$C$5:$C$125,C185,Inputs!$P$5:$P$125,1)</x:f>
        <x:v>9</x:v>
      </x:c>
      <x:c r="H185" s="750" t="n">
        <x:f>SUMIFS(Inputs!$R$5:$R$125,Inputs!$C$5:$C$125,C185,Inputs!$P$5:$P$125,1)</x:f>
        <x:v>9</x:v>
      </x:c>
      <x:c r="I185" s="750" t="n">
        <x:v>9</x:v>
      </x:c>
      <x:c r="J185" s="750" t="str">
        <x:v>WDI mirror</x:v>
      </x:c>
    </x:row>
    <x:row r="186" ht="21" customHeight="1">
      <x:c r="A186" s="750" t="str">
        <x:v>EXCHNIND</x:v>
      </x:c>
      <x:c r="B186" s="750" t="str">
        <x:v>Selection excl. China and India</x:v>
      </x:c>
      <x:c r="C186" s="750" t="n">
        <x:v>2018</x:v>
      </x:c>
      <x:c r="D186" s="755" t="n">
        <x:f>IF(G186=I186,SUMIFS(Inputs!$S$5:$S$125,Inputs!$C$5:$C$125,C186,Inputs!$P$5:$P$125,1)/F186,"")</x:f>
        <x:v>6686.640086634111</x:v>
      </x:c>
      <x:c r="E186" s="755" t="n">
        <x:f>IF(H186=I186,SUMIFS(Inputs!$T$5:$T$125,Inputs!$C$5:$C$125,C186,Inputs!$P$5:$P$125,1)/F186,"")</x:f>
        <x:v>18038.815032600087</x:v>
      </x:c>
      <x:c r="F186" s="755" t="n">
        <x:f>SUMIFS(Inputs!$H$5:$H$125,Inputs!$C$5:$C$125,C186,Inputs!$P$5:$P$125,1)</x:f>
        <x:v>1024077000</x:v>
      </x:c>
      <x:c r="G186" s="750" t="n">
        <x:f>SUMIFS(Inputs!$Q$5:$Q$125,Inputs!$C$5:$C$125,C186,Inputs!$P$5:$P$125,1)</x:f>
        <x:v>9</x:v>
      </x:c>
      <x:c r="H186" s="750" t="n">
        <x:f>SUMIFS(Inputs!$R$5:$R$125,Inputs!$C$5:$C$125,C186,Inputs!$P$5:$P$125,1)</x:f>
        <x:v>9</x:v>
      </x:c>
      <x:c r="I186" s="750" t="n">
        <x:v>9</x:v>
      </x:c>
      <x:c r="J186" s="750" t="str">
        <x:v>WDI mirror</x:v>
      </x:c>
    </x:row>
    <x:row r="187" ht="21" customHeight="1">
      <x:c r="A187" s="750" t="str">
        <x:v>EXCHNIND</x:v>
      </x:c>
      <x:c r="B187" s="750" t="str">
        <x:v>Selection excl. China and India</x:v>
      </x:c>
      <x:c r="C187" s="750" t="n">
        <x:v>2019</x:v>
      </x:c>
      <x:c r="D187" s="755" t="n">
        <x:f>IF(G187=I187,SUMIFS(Inputs!$S$5:$S$125,Inputs!$C$5:$C$125,C187,Inputs!$P$5:$P$125,1)/F187,"")</x:f>
        <x:v>6927.799317936421</x:v>
      </x:c>
      <x:c r="E187" s="755" t="n">
        <x:f>IF(H187=I187,SUMIFS(Inputs!$T$5:$T$125,Inputs!$C$5:$C$125,C187,Inputs!$P$5:$P$125,1)/F187,"")</x:f>
        <x:v>18028.082013319443</x:v>
      </x:c>
      <x:c r="F187" s="755" t="n">
        <x:f>SUMIFS(Inputs!$H$5:$H$125,Inputs!$C$5:$C$125,C187,Inputs!$P$5:$P$125,1)</x:f>
        <x:v>1034836080</x:v>
      </x:c>
      <x:c r="G187" s="750" t="n">
        <x:f>SUMIFS(Inputs!$Q$5:$Q$125,Inputs!$C$5:$C$125,C187,Inputs!$P$5:$P$125,1)</x:f>
        <x:v>9</x:v>
      </x:c>
      <x:c r="H187" s="750" t="n">
        <x:f>SUMIFS(Inputs!$R$5:$R$125,Inputs!$C$5:$C$125,C187,Inputs!$P$5:$P$125,1)</x:f>
        <x:v>9</x:v>
      </x:c>
      <x:c r="I187" s="750" t="n">
        <x:v>9</x:v>
      </x:c>
      <x:c r="J187" s="750" t="str">
        <x:v>WDI mirror</x:v>
      </x:c>
    </x:row>
    <x:row r="188" ht="21" customHeight="1">
      <x:c r="A188" s="750" t="str">
        <x:v>EXCHNIND</x:v>
      </x:c>
      <x:c r="B188" s="750" t="str">
        <x:v>Selection excl. China and India</x:v>
      </x:c>
      <x:c r="C188" s="750" t="n">
        <x:v>2020</x:v>
      </x:c>
      <x:c r="D188" s="755" t="n">
        <x:f>IF(G188=I188,SUMIFS(Inputs!$S$5:$S$125,Inputs!$C$5:$C$125,C188,Inputs!$P$5:$P$125,1)/F188,"")</x:f>
        <x:v>6366.003980105627</x:v>
      </x:c>
      <x:c r="E188" s="755" t="n">
        <x:f>IF(H188=I188,SUMIFS(Inputs!$T$5:$T$125,Inputs!$C$5:$C$125,C188,Inputs!$P$5:$P$125,1)/F188,"")</x:f>
        <x:v>17295.809521779214</x:v>
      </x:c>
      <x:c r="F188" s="755" t="n">
        <x:f>SUMIFS(Inputs!$H$5:$H$125,Inputs!$C$5:$C$125,C188,Inputs!$P$5:$P$125,1)</x:f>
        <x:v>1046193340</x:v>
      </x:c>
      <x:c r="G188" s="750" t="n">
        <x:f>SUMIFS(Inputs!$Q$5:$Q$125,Inputs!$C$5:$C$125,C188,Inputs!$P$5:$P$125,1)</x:f>
        <x:v>9</x:v>
      </x:c>
      <x:c r="H188" s="750" t="n">
        <x:f>SUMIFS(Inputs!$R$5:$R$125,Inputs!$C$5:$C$125,C188,Inputs!$P$5:$P$125,1)</x:f>
        <x:v>9</x:v>
      </x:c>
      <x:c r="I188" s="750" t="n">
        <x:v>9</x:v>
      </x:c>
      <x:c r="J188" s="750" t="str">
        <x:v>WDI mirror</x:v>
      </x:c>
    </x:row>
    <x:row r="189" ht="21" customHeight="1">
      <x:c r="A189" s="750" t="str">
        <x:v>EXCHNIND</x:v>
      </x:c>
      <x:c r="B189" s="750" t="str">
        <x:v>Selection excl. China and India</x:v>
      </x:c>
      <x:c r="C189" s="750" t="n">
        <x:v>2021</x:v>
      </x:c>
      <x:c r="D189" s="755" t="n">
        <x:f>IF(G189=I189,SUMIFS(Inputs!$S$5:$S$125,Inputs!$C$5:$C$125,C189,Inputs!$P$5:$P$125,1)/F189,"")</x:f>
        <x:v>6755.975915926946</x:v>
      </x:c>
      <x:c r="E189" s="755" t="n">
        <x:f>IF(H189=I189,SUMIFS(Inputs!$T$5:$T$125,Inputs!$C$5:$C$125,C189,Inputs!$P$5:$P$125,1)/F189,"")</x:f>
        <x:v>18394.847113330492</x:v>
      </x:c>
      <x:c r="F189" s="755" t="n">
        <x:f>SUMIFS(Inputs!$H$5:$H$125,Inputs!$C$5:$C$125,C189,Inputs!$P$5:$P$125,1)</x:f>
        <x:v>1054468650</x:v>
      </x:c>
      <x:c r="G189" s="750" t="n">
        <x:f>SUMIFS(Inputs!$Q$5:$Q$125,Inputs!$C$5:$C$125,C189,Inputs!$P$5:$P$125,1)</x:f>
        <x:v>9</x:v>
      </x:c>
      <x:c r="H189" s="750" t="n">
        <x:f>SUMIFS(Inputs!$R$5:$R$125,Inputs!$C$5:$C$125,C189,Inputs!$P$5:$P$125,1)</x:f>
        <x:v>9</x:v>
      </x:c>
      <x:c r="I189" s="750" t="n">
        <x:v>9</x:v>
      </x:c>
      <x:c r="J189" s="750" t="str">
        <x:v>WDI mirror</x:v>
      </x:c>
    </x:row>
    <x:row r="190" ht="21" customHeight="1">
      <x:c r="A190" s="750" t="str">
        <x:v>EXCHNIND</x:v>
      </x:c>
      <x:c r="B190" s="750" t="str">
        <x:v>Selection excl. China and India</x:v>
      </x:c>
      <x:c r="C190" s="750" t="n">
        <x:v>2022</x:v>
      </x:c>
      <x:c r="D190" s="755" t="n">
        <x:f>IF(G190=I190,SUMIFS(Inputs!$S$5:$S$125,Inputs!$C$5:$C$125,C190,Inputs!$P$5:$P$125,1)/F190,"")</x:f>
        <x:v>7389.09803470352</x:v>
      </x:c>
      <x:c r="E190" s="755" t="n">
        <x:f>IF(H190=I190,SUMIFS(Inputs!$T$5:$T$125,Inputs!$C$5:$C$125,C190,Inputs!$P$5:$P$125,1)/F190,"")</x:f>
        <x:v>19069.23274693279</x:v>
      </x:c>
      <x:c r="F190" s="755" t="n">
        <x:f>SUMIFS(Inputs!$H$5:$H$125,Inputs!$C$5:$C$125,C190,Inputs!$P$5:$P$125,1)</x:f>
        <x:v>1065528800</x:v>
      </x:c>
      <x:c r="G190" s="750" t="n">
        <x:f>SUMIFS(Inputs!$Q$5:$Q$125,Inputs!$C$5:$C$125,C190,Inputs!$P$5:$P$125,1)</x:f>
        <x:v>9</x:v>
      </x:c>
      <x:c r="H190" s="750" t="n">
        <x:f>SUMIFS(Inputs!$R$5:$R$125,Inputs!$C$5:$C$125,C190,Inputs!$P$5:$P$125,1)</x:f>
        <x:v>9</x:v>
      </x:c>
      <x:c r="I190" s="750" t="n">
        <x:v>9</x:v>
      </x:c>
      <x:c r="J190" s="750" t="str">
        <x:v>WDI mirror</x:v>
      </x:c>
    </x:row>
    <x:row r="191" ht="21" customHeight="1">
      <x:c r="A191" s="750" t="str">
        <x:v>EXCHNIND</x:v>
      </x:c>
      <x:c r="B191" s="750" t="str">
        <x:v>Selection excl. China and India</x:v>
      </x:c>
      <x:c r="C191" s="750" t="n">
        <x:v>2023</x:v>
      </x:c>
      <x:c r="D191" s="755" t="n">
        <x:f>IF(G191=I191,SUMIFS(Inputs!$S$5:$S$125,Inputs!$C$5:$C$125,C191,Inputs!$P$5:$P$125,1)/F191,"")</x:f>
        <x:v>7974.333465813669</x:v>
      </x:c>
      <x:c r="E191" s="755" t="n">
        <x:f>IF(H191=I191,SUMIFS(Inputs!$T$5:$T$125,Inputs!$C$5:$C$125,C191,Inputs!$P$5:$P$125,1)/F191,"")</x:f>
        <x:v>19332.54058659768</x:v>
      </x:c>
      <x:c r="F191" s="755" t="n">
        <x:f>SUMIFS(Inputs!$H$5:$H$125,Inputs!$C$5:$C$125,C191,Inputs!$P$5:$P$125,1)</x:f>
        <x:v>1077392600</x:v>
      </x:c>
      <x:c r="G191" s="750" t="n">
        <x:f>SUMIFS(Inputs!$Q$5:$Q$125,Inputs!$C$5:$C$125,C191,Inputs!$P$5:$P$125,1)</x:f>
        <x:v>9</x:v>
      </x:c>
      <x:c r="H191" s="750" t="n">
        <x:f>SUMIFS(Inputs!$R$5:$R$125,Inputs!$C$5:$C$125,C191,Inputs!$P$5:$P$125,1)</x:f>
        <x:v>9</x:v>
      </x:c>
      <x:c r="I191" s="750" t="n">
        <x:v>9</x:v>
      </x:c>
      <x:c r="J191" s="750" t="str">
        <x:v>WDI mirror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4" hidden="0" customWidth="1"/>
  </x:cols>
  <x:sheetData>
    <x:row r="1" ht="32" customHeight="1">
      <x:c r="A1" s="764" t="str">
        <x:v>Common-period coverage | 2013–2023</x:v>
      </x:c>
      <x:c r="B1" s="764"/>
      <x:c r="C1" s="764"/>
      <x:c r="D1" s="764"/>
      <x:c r="E1" s="764"/>
      <x:c r="F1" s="764"/>
      <x:c r="G1" s="764"/>
      <x:c r="H1" s="764"/>
    </x:row>
    <x:row r="2" ht="31" customHeight="1">
      <x:c r="A2" s="695" t="str">
        <x:v>Counts refer to the observations actually loaded. Complete coverage does not mean a primary-data audit.</x:v>
      </x:c>
      <x:c r="B2" s="695"/>
      <x:c r="C2" s="695"/>
      <x:c r="D2" s="695"/>
      <x:c r="E2" s="695"/>
      <x:c r="F2" s="695"/>
      <x:c r="G2" s="695"/>
      <x:c r="H2" s="695"/>
    </x:row>
    <x:row r="3" ht="21" customHeight="1">
      <x:c r="A3" s="750"/>
      <x:c r="B3" s="750"/>
      <x:c r="C3" s="750"/>
      <x:c r="D3" s="750"/>
      <x:c r="E3" s="750"/>
      <x:c r="F3" s="750"/>
      <x:c r="G3" s="750"/>
      <x:c r="H3" s="750"/>
    </x:row>
    <x:row r="4" ht="42" customHeight="1">
      <x:c r="A4" s="768" t="str">
        <x:v>Country / region</x:v>
      </x:c>
      <x:c r="B4" s="768" t="str">
        <x:v>Required years</x:v>
      </x:c>
      <x:c r="C4" s="768" t="str">
        <x:v>Atlas years</x:v>
      </x:c>
      <x:c r="D4" s="768" t="str">
        <x:v>WDI PPP used</x:v>
      </x:c>
      <x:c r="E4" s="768" t="str">
        <x:v>UNDP-copy years used</x:v>
      </x:c>
      <x:c r="F4" s="768" t="str">
        <x:v>Selected PPP years</x:v>
      </x:c>
      <x:c r="G4" s="768" t="str">
        <x:v>Population years used</x:v>
      </x:c>
      <x:c r="H4" s="768" t="str">
        <x:v>Status</x:v>
      </x:c>
    </x:row>
    <x:row r="5" ht="21" customHeight="1">
      <x:c r="A5" s="750" t="str">
        <x:v>Ethiopia</x:v>
      </x:c>
      <x:c r="B5" s="750" t="n">
        <x:v>11</x:v>
      </x:c>
      <x:c r="C5" s="750" t="n">
        <x:v>11</x:v>
      </x:c>
      <x:c r="D5" s="750" t="n">
        <x:v>11</x:v>
      </x:c>
      <x:c r="E5" s="750" t="n">
        <x:v>0</x:v>
      </x:c>
      <x:c r="F5" s="750" t="n">
        <x:v>11</x:v>
      </x:c>
      <x:c r="G5" s="750" t="n">
        <x:v>11</x:v>
      </x:c>
      <x:c r="H5" s="758" t="str">
        <x:v>Complete selected series</x:v>
      </x:c>
    </x:row>
    <x:row r="6" ht="21" customHeight="1">
      <x:c r="A6" s="750" t="str">
        <x:v>China</x:v>
      </x:c>
      <x:c r="B6" s="750" t="n">
        <x:v>11</x:v>
      </x:c>
      <x:c r="C6" s="750" t="n">
        <x:v>11</x:v>
      </x:c>
      <x:c r="D6" s="750" t="n">
        <x:v>0</x:v>
      </x:c>
      <x:c r="E6" s="750" t="n">
        <x:v>11</x:v>
      </x:c>
      <x:c r="F6" s="750" t="n">
        <x:v>11</x:v>
      </x:c>
      <x:c r="G6" s="750" t="n">
        <x:v>11</x:v>
      </x:c>
      <x:c r="H6" s="758" t="str">
        <x:v>Complete selected series</x:v>
      </x:c>
    </x:row>
    <x:row r="7" ht="21" customHeight="1">
      <x:c r="A7" s="750" t="str">
        <x:v>India</x:v>
      </x:c>
      <x:c r="B7" s="750" t="n">
        <x:v>11</x:v>
      </x:c>
      <x:c r="C7" s="750" t="n">
        <x:v>11</x:v>
      </x:c>
      <x:c r="D7" s="750" t="n">
        <x:v>11</x:v>
      </x:c>
      <x:c r="E7" s="750" t="n">
        <x:v>0</x:v>
      </x:c>
      <x:c r="F7" s="750" t="n">
        <x:v>11</x:v>
      </x:c>
      <x:c r="G7" s="750" t="n">
        <x:v>11</x:v>
      </x:c>
      <x:c r="H7" s="758" t="str">
        <x:v>Complete selected series</x:v>
      </x:c>
    </x:row>
    <x:row r="8" ht="21" customHeight="1">
      <x:c r="A8" s="750" t="str">
        <x:v>Indonesia</x:v>
      </x:c>
      <x:c r="B8" s="750" t="n">
        <x:v>11</x:v>
      </x:c>
      <x:c r="C8" s="750" t="n">
        <x:v>11</x:v>
      </x:c>
      <x:c r="D8" s="750" t="n">
        <x:v>11</x:v>
      </x:c>
      <x:c r="E8" s="750" t="n">
        <x:v>0</x:v>
      </x:c>
      <x:c r="F8" s="750" t="n">
        <x:v>11</x:v>
      </x:c>
      <x:c r="G8" s="750" t="n">
        <x:v>11</x:v>
      </x:c>
      <x:c r="H8" s="758" t="str">
        <x:v>Complete selected series</x:v>
      </x:c>
    </x:row>
    <x:row r="9" ht="21" customHeight="1">
      <x:c r="A9" s="750" t="str">
        <x:v>Saudi Arabia</x:v>
      </x:c>
      <x:c r="B9" s="750" t="n">
        <x:v>11</x:v>
      </x:c>
      <x:c r="C9" s="750" t="n">
        <x:v>11</x:v>
      </x:c>
      <x:c r="D9" s="750" t="n">
        <x:v>11</x:v>
      </x:c>
      <x:c r="E9" s="750" t="n">
        <x:v>0</x:v>
      </x:c>
      <x:c r="F9" s="750" t="n">
        <x:v>11</x:v>
      </x:c>
      <x:c r="G9" s="750" t="n">
        <x:v>11</x:v>
      </x:c>
      <x:c r="H9" s="758" t="str">
        <x:v>Complete selected series</x:v>
      </x:c>
    </x:row>
    <x:row r="10" ht="21" customHeight="1">
      <x:c r="A10" s="750" t="str">
        <x:v>Russia</x:v>
      </x:c>
      <x:c r="B10" s="750" t="n">
        <x:v>11</x:v>
      </x:c>
      <x:c r="C10" s="750" t="n">
        <x:v>11</x:v>
      </x:c>
      <x:c r="D10" s="750" t="n">
        <x:v>11</x:v>
      </x:c>
      <x:c r="E10" s="750" t="n">
        <x:v>0</x:v>
      </x:c>
      <x:c r="F10" s="750" t="n">
        <x:v>11</x:v>
      </x:c>
      <x:c r="G10" s="750" t="n">
        <x:v>11</x:v>
      </x:c>
      <x:c r="H10" s="758" t="str">
        <x:v>Complete selected series</x:v>
      </x:c>
    </x:row>
    <x:row r="11" ht="21" customHeight="1">
      <x:c r="A11" s="750" t="str">
        <x:v>Egypt</x:v>
      </x:c>
      <x:c r="B11" s="750" t="n">
        <x:v>11</x:v>
      </x:c>
      <x:c r="C11" s="750" t="n">
        <x:v>11</x:v>
      </x:c>
      <x:c r="D11" s="750" t="n">
        <x:v>11</x:v>
      </x:c>
      <x:c r="E11" s="750" t="n">
        <x:v>0</x:v>
      </x:c>
      <x:c r="F11" s="750" t="n">
        <x:v>11</x:v>
      </x:c>
      <x:c r="G11" s="750" t="n">
        <x:v>11</x:v>
      </x:c>
      <x:c r="H11" s="758" t="str">
        <x:v>Complete selected series</x:v>
      </x:c>
    </x:row>
    <x:row r="12" ht="21" customHeight="1">
      <x:c r="A12" s="750" t="str">
        <x:v>United Arab Emirates</x:v>
      </x:c>
      <x:c r="B12" s="750" t="n">
        <x:v>11</x:v>
      </x:c>
      <x:c r="C12" s="750" t="n">
        <x:v>11</x:v>
      </x:c>
      <x:c r="D12" s="750" t="n">
        <x:v>11</x:v>
      </x:c>
      <x:c r="E12" s="750" t="n">
        <x:v>0</x:v>
      </x:c>
      <x:c r="F12" s="750" t="n">
        <x:v>11</x:v>
      </x:c>
      <x:c r="G12" s="750" t="n">
        <x:v>11</x:v>
      </x:c>
      <x:c r="H12" s="758" t="str">
        <x:v>Complete selected series</x:v>
      </x:c>
    </x:row>
    <x:row r="13" ht="21" customHeight="1">
      <x:c r="A13" s="750" t="str">
        <x:v>Brazil</x:v>
      </x:c>
      <x:c r="B13" s="750" t="n">
        <x:v>11</x:v>
      </x:c>
      <x:c r="C13" s="750" t="n">
        <x:v>11</x:v>
      </x:c>
      <x:c r="D13" s="750" t="n">
        <x:v>11</x:v>
      </x:c>
      <x:c r="E13" s="750" t="n">
        <x:v>0</x:v>
      </x:c>
      <x:c r="F13" s="750" t="n">
        <x:v>11</x:v>
      </x:c>
      <x:c r="G13" s="750" t="n">
        <x:v>11</x:v>
      </x:c>
      <x:c r="H13" s="758" t="str">
        <x:v>Complete selected series</x:v>
      </x:c>
    </x:row>
    <x:row r="14" ht="21" customHeight="1">
      <x:c r="A14" s="750" t="str">
        <x:v>South Africa</x:v>
      </x:c>
      <x:c r="B14" s="750" t="n">
        <x:v>11</x:v>
      </x:c>
      <x:c r="C14" s="750" t="n">
        <x:v>11</x:v>
      </x:c>
      <x:c r="D14" s="750" t="n">
        <x:v>11</x:v>
      </x:c>
      <x:c r="E14" s="750" t="n">
        <x:v>0</x:v>
      </x:c>
      <x:c r="F14" s="750" t="n">
        <x:v>11</x:v>
      </x:c>
      <x:c r="G14" s="750" t="n">
        <x:v>11</x:v>
      </x:c>
      <x:c r="H14" s="758" t="str">
        <x:v>Complete selected series</x:v>
      </x:c>
    </x:row>
    <x:row r="15" ht="21" customHeight="1">
      <x:c r="A15" s="750" t="str">
        <x:v>Iran</x:v>
      </x:c>
      <x:c r="B15" s="750" t="n">
        <x:v>11</x:v>
      </x:c>
      <x:c r="C15" s="750" t="n">
        <x:v>11</x:v>
      </x:c>
      <x:c r="D15" s="750" t="n">
        <x:v>11</x:v>
      </x:c>
      <x:c r="E15" s="750" t="n">
        <x:v>0</x:v>
      </x:c>
      <x:c r="F15" s="750" t="n">
        <x:v>11</x:v>
      </x:c>
      <x:c r="G15" s="750" t="n">
        <x:v>11</x:v>
      </x:c>
      <x:c r="H15" s="758" t="str">
        <x:v>Complete selected series</x:v>
      </x:c>
    </x:row>
    <x:row r="16" ht="21" customHeight="1">
      <x:c r="A16" s="750" t="str">
        <x:v>World</x:v>
      </x:c>
      <x:c r="B16" s="750" t="n">
        <x:v>11</x:v>
      </x:c>
      <x:c r="C16" s="750" t="n">
        <x:v>11</x:v>
      </x:c>
      <x:c r="D16" s="750" t="n">
        <x:v>11</x:v>
      </x:c>
      <x:c r="E16" s="750" t="n">
        <x:v>0</x:v>
      </x:c>
      <x:c r="F16" s="750" t="n">
        <x:v>11</x:v>
      </x:c>
      <x:c r="G16" s="750" t="str">
        <x:v>Not required</x:v>
      </x:c>
      <x:c r="H16" s="758" t="str">
        <x:v>Complete selected series</x:v>
      </x:c>
    </x:row>
    <x:row r="17" ht="21" customHeight="1">
      <x:c r="A17" s="750" t="str">
        <x:v>United States</x:v>
      </x:c>
      <x:c r="B17" s="750" t="n">
        <x:v>11</x:v>
      </x:c>
      <x:c r="C17" s="750" t="n">
        <x:v>11</x:v>
      </x:c>
      <x:c r="D17" s="750" t="n">
        <x:v>11</x:v>
      </x:c>
      <x:c r="E17" s="750" t="n">
        <x:v>0</x:v>
      </x:c>
      <x:c r="F17" s="750" t="n">
        <x:v>11</x:v>
      </x:c>
      <x:c r="G17" s="750" t="str">
        <x:v>Not required</x:v>
      </x:c>
      <x:c r="H17" s="758" t="str">
        <x:v>Complete selected series</x:v>
      </x:c>
    </x:row>
    <x:row r="18" ht="21" customHeight="1">
      <x:c r="A18" s="750" t="str">
        <x:v>European Union</x:v>
      </x:c>
      <x:c r="B18" s="750" t="n">
        <x:v>11</x:v>
      </x:c>
      <x:c r="C18" s="750" t="n">
        <x:v>11</x:v>
      </x:c>
      <x:c r="D18" s="750" t="n">
        <x:v>11</x:v>
      </x:c>
      <x:c r="E18" s="750" t="n">
        <x:v>0</x:v>
      </x:c>
      <x:c r="F18" s="750" t="n">
        <x:v>11</x:v>
      </x:c>
      <x:c r="G18" s="750" t="str">
        <x:v>Not required</x:v>
      </x:c>
      <x:c r="H18" s="758" t="str">
        <x:v>Complete selected series</x:v>
      </x:c>
    </x:row>
    <x:row r="19" ht="21" customHeight="1">
      <x:c r="A19" s="750"/>
      <x:c r="B19" s="750"/>
      <x:c r="C19" s="750"/>
      <x:c r="D19" s="750"/>
      <x:c r="E19" s="750"/>
      <x:c r="F19" s="750"/>
      <x:c r="G19" s="750"/>
      <x:c r="H19" s="750"/>
    </x:row>
    <x:row r="20" ht="21" customHeight="1">
      <x:c r="A20" s="555"/>
      <x:c r="B20" s="555"/>
      <x:c r="C20" s="555"/>
      <x:c r="D20" s="555"/>
      <x:c r="E20" s="555"/>
      <x:c r="F20" s="555"/>
      <x:c r="G20" s="555"/>
      <x:c r="H20" s="555"/>
    </x:row>
    <x:row r="21" ht="45" customHeight="1">
      <x:c r="A21" s="758" t="str">
        <x:v>WDI raw PPP history is retained for all rows except China. China's isolated WDI 2021 value is not mixed into the continuous UNDP-copy series.</x:v>
      </x:c>
      <x:c r="B21" s="758"/>
      <x:c r="C21" s="758"/>
      <x:c r="D21" s="758"/>
      <x:c r="E21" s="758"/>
      <x:c r="F21" s="758"/>
      <x:c r="G21" s="758"/>
      <x:c r="H21" s="758"/>
    </x:row>
    <x:row r="22" ht="45" customHeight="1">
      <x:c r="A22" s="758" t="str">
        <x:v>The previous 2015–2025 source-coverage comparison is not reused as a claim about 2013–2023. This revision preserves the preceding source choices.</x:v>
      </x:c>
      <x:c r="B22" s="758"/>
      <x:c r="C22" s="758"/>
      <x:c r="D22" s="758"/>
      <x:c r="E22" s="758"/>
      <x:c r="F22" s="758"/>
      <x:c r="G22" s="758"/>
      <x:c r="H22" s="758"/>
    </x:row>
    <x:row r="23" ht="22" customHeight="1">
      <x:c r="A23" s="513"/>
      <x:c r="B23" s="513"/>
      <x:c r="C23" s="513"/>
      <x:c r="D23" s="513"/>
      <x:c r="E23" s="513"/>
      <x:c r="F23" s="513"/>
      <x:c r="G23" s="513"/>
      <x:c r="H23" s="513"/>
    </x:row>
  </x:sheetData>
  <x:mergeCells>
    <x:mergeCell ref="A1:H1"/>
    <x:mergeCell ref="A2:H2"/>
    <x:mergeCell ref="A21:H21"/>
    <x:mergeCell ref="A22:H2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.380000114440918" hidden="0" customWidth="1"/>
    <x:col min="2" max="2" width="25" hidden="0" customWidth="1"/>
    <x:col min="3" max="3" width="14.380000114440918" hidden="0" customWidth="1"/>
    <x:col min="4" max="4" width="14.380000114440918" hidden="0" customWidth="1"/>
    <x:col min="5" max="5" width="14.380000114440918" hidden="0" customWidth="1"/>
    <x:col min="6" max="6" width="14.380000114440918" hidden="0" customWidth="1"/>
    <x:col min="7" max="7" width="14.380000114440918" hidden="0" customWidth="1"/>
    <x:col min="8" max="8" width="14.380000114440918" hidden="0" customWidth="1"/>
    <x:col min="9" max="9" width="14.380000114440918" hidden="0" customWidth="1"/>
    <x:col min="10" max="10" width="14.380000114440918" hidden="0" customWidth="1"/>
    <x:col min="11" max="11" width="14.380000114440918" hidden="0" customWidth="1"/>
    <x:col min="12" max="12" width="14.380000114440918" hidden="0" customWidth="1"/>
    <x:col min="13" max="13" width="14.380000114440918" hidden="0" customWidth="1"/>
    <x:col min="14" max="14" width="14.380000114440918" hidden="0" customWidth="1"/>
    <x:col min="15" max="15" width="14.380000114440918" hidden="0" customWidth="1"/>
    <x:col min="16" max="16" width="14.380000114440918" hidden="0" customWidth="1"/>
  </x:cols>
  <x:sheetData>
    <x:row r="1" ht="38" customHeight="1">
      <x:c r="A1" s="516" t="str">
        <x:v>GNI per capita | retained observations and transparent group weights</x:v>
      </x:c>
      <x:c r="B1" s="516"/>
      <x:c r="C1" s="516"/>
      <x:c r="D1" s="516"/>
      <x:c r="E1" s="516"/>
      <x:c r="F1" s="516"/>
      <x:c r="G1" s="516"/>
      <x:c r="H1" s="516"/>
      <x:c r="I1" s="516"/>
      <x:c r="J1" s="516"/>
      <x:c r="K1" s="516"/>
      <x:c r="L1" s="516"/>
      <x:c r="M1" s="516"/>
      <x:c r="N1" s="516"/>
      <x:c r="O1" s="516"/>
      <x:c r="P1" s="516"/>
    </x:row>
    <x:row r="2" ht="38" customHeight="1">
      <x:c r="A2" s="516" t="str">
        <x:v>Inputs retained from the preceding workbook; this revision repairs presentation and formulas, not the underlying data release.</x:v>
      </x:c>
      <x:c r="B2" s="516"/>
      <x:c r="C2" s="516"/>
      <x:c r="D2" s="516"/>
      <x:c r="E2" s="516"/>
      <x:c r="F2" s="516"/>
      <x:c r="G2" s="516"/>
      <x:c r="H2" s="516"/>
      <x:c r="I2" s="516"/>
      <x:c r="J2" s="516"/>
      <x:c r="K2" s="516"/>
      <x:c r="L2" s="516"/>
      <x:c r="M2" s="516"/>
      <x:c r="N2" s="516"/>
      <x:c r="O2" s="516"/>
      <x:c r="P2" s="516"/>
    </x:row>
    <x:row r="3" ht="22" customHeight="1">
      <x:c r="A3" s="513"/>
      <x:c r="B3" s="513"/>
      <x:c r="C3" s="513"/>
      <x:c r="D3" s="513"/>
      <x:c r="E3" s="513"/>
      <x:c r="F3" s="513"/>
      <x:c r="G3" s="513"/>
      <x:c r="H3" s="513"/>
      <x:c r="I3" s="513"/>
      <x:c r="J3" s="513"/>
      <x:c r="K3" s="513"/>
      <x:c r="L3" s="513"/>
      <x:c r="M3" s="513"/>
      <x:c r="N3" s="513"/>
      <x:c r="O3" s="513"/>
      <x:c r="P3" s="513"/>
    </x:row>
    <x:row r="4" ht="40" customHeight="1">
      <x:c r="A4" s="516" t="str">
        <x:v>ISO3</x:v>
      </x:c>
      <x:c r="B4" s="516" t="str">
        <x:v>Country / region</x:v>
      </x:c>
      <x:c r="C4" s="516" t="str">
        <x:v>Atlas 2015</x:v>
      </x:c>
      <x:c r="D4" s="516" t="str">
        <x:v>Atlas 2023</x:v>
      </x:c>
      <x:c r="E4" s="516" t="str">
        <x:v>Atlas 2025</x:v>
      </x:c>
      <x:c r="F4" s="516" t="str">
        <x:v>PPP 2015¹</x:v>
      </x:c>
      <x:c r="G4" s="516" t="str">
        <x:v>PPP 2023¹</x:v>
      </x:c>
      <x:c r="H4" s="516" t="str">
        <x:v>PPP 2025²</x:v>
      </x:c>
      <x:c r="I4" s="516" t="str">
        <x:v>Population 2015</x:v>
      </x:c>
      <x:c r="J4" s="516" t="str">
        <x:v>Population 2023</x:v>
      </x:c>
      <x:c r="K4" s="516" t="str">
        <x:v>All 11</x:v>
      </x:c>
      <x:c r="L4" s="516" t="str">
        <x:v>Ex China</x:v>
      </x:c>
      <x:c r="M4" s="516" t="str">
        <x:v>Ex China &amp; India</x:v>
      </x:c>
      <x:c r="N4" s="516" t="str">
        <x:v>PPP 2015 source/vintage</x:v>
      </x:c>
      <x:c r="O4" s="516" t="str">
        <x:v>PPP 2023 source/vintage</x:v>
      </x:c>
      <x:c r="P4" s="516" t="str">
        <x:v>PPP 2025 source/vintage</x:v>
      </x:c>
    </x:row>
    <x:row r="5" ht="22" customHeight="1">
      <x:c r="A5" s="513" t="str">
        <x:v>ETH</x:v>
      </x:c>
      <x:c r="B5" s="513" t="str">
        <x:v>Ethiopia</x:v>
      </x:c>
      <x:c r="C5" s="513" t="n">
        <x:v>570</x:v>
      </x:c>
      <x:c r="D5" s="513" t="n">
        <x:v>1030</x:v>
      </x:c>
      <x:c r="E5" s="513" t="n">
        <x:v>1110</x:v>
      </x:c>
      <x:c r="F5" s="513" t="n">
        <x:v>1976</x:v>
      </x:c>
      <x:c r="G5" s="513" t="n">
        <x:v>2796</x:v>
      </x:c>
      <x:c r="H5" s="513" t="n">
        <x:v>3130</x:v>
      </x:c>
      <x:c r="I5" s="513" t="n">
        <x:v>103867000</x:v>
      </x:c>
      <x:c r="J5" s="513" t="n">
        <x:v>128692000</x:v>
      </x:c>
      <x:c r="K5" s="513" t="n">
        <x:v>1</x:v>
      </x:c>
      <x:c r="L5" s="513" t="n">
        <x:v>1</x:v>
      </x:c>
      <x:c r="M5" s="513" t="n">
        <x:v>1</x:v>
      </x:c>
      <x:c r="N5" s="513" t="str">
        <x:v>UNDP HDR 2025</x:v>
      </x:c>
      <x:c r="O5" s="513" t="str">
        <x:v>UNDP HDR 2025</x:v>
      </x:c>
      <x:c r="P5" s="513" t="str">
        <x:v>WDI — later retained snapshot</x:v>
      </x:c>
    </x:row>
    <x:row r="6" ht="22" customHeight="1">
      <x:c r="A6" s="513" t="str">
        <x:v>CHN</x:v>
      </x:c>
      <x:c r="B6" s="513" t="str">
        <x:v>China</x:v>
      </x:c>
      <x:c r="C6" s="513" t="n">
        <x:v>8040</x:v>
      </x:c>
      <x:c r="D6" s="513" t="n">
        <x:v>13750</x:v>
      </x:c>
      <x:c r="E6" s="513" t="n">
        <x:v>14230</x:v>
      </x:c>
      <x:c r="F6" s="513" t="n">
        <x:v>14505</x:v>
      </x:c>
      <x:c r="G6" s="513" t="n">
        <x:v>22029</x:v>
      </x:c>
      <x:c r="H6" s="513"/>
      <x:c r="I6" s="513" t="n">
        <x:v>1393715448</x:v>
      </x:c>
      <x:c r="J6" s="513" t="n">
        <x:v>1422584933</x:v>
      </x:c>
      <x:c r="K6" s="513" t="n">
        <x:v>1</x:v>
      </x:c>
      <x:c r="L6" s="513" t="n">
        <x:v>0</x:v>
      </x:c>
      <x:c r="M6" s="513" t="n">
        <x:v>0</x:v>
      </x:c>
      <x:c r="N6" s="513" t="str">
        <x:v>UNDP HDR 2025</x:v>
      </x:c>
      <x:c r="O6" s="513" t="str">
        <x:v>UNDP HDR 2025</x:v>
      </x:c>
      <x:c r="P6" s="513" t="str">
        <x:v>WDI — later retained snapshot</x:v>
      </x:c>
    </x:row>
    <x:row r="7" ht="22" customHeight="1">
      <x:c r="A7" s="513" t="str">
        <x:v>IND</x:v>
      </x:c>
      <x:c r="B7" s="513" t="str">
        <x:v>India</x:v>
      </x:c>
      <x:c r="C7" s="513" t="n">
        <x:v>1580</x:v>
      </x:c>
      <x:c r="D7" s="513" t="n">
        <x:v>2490</x:v>
      </x:c>
      <x:c r="E7" s="513" t="n">
        <x:v>2760</x:v>
      </x:c>
      <x:c r="F7" s="513" t="n">
        <x:v>6444</x:v>
      </x:c>
      <x:c r="G7" s="513" t="n">
        <x:v>9047</x:v>
      </x:c>
      <x:c r="H7" s="513" t="n">
        <x:v>9910</x:v>
      </x:c>
      <x:c r="I7" s="513" t="n">
        <x:v>1328020000</x:v>
      </x:c>
      <x:c r="J7" s="513" t="n">
        <x:v>1438070000</x:v>
      </x:c>
      <x:c r="K7" s="513" t="n">
        <x:v>1</x:v>
      </x:c>
      <x:c r="L7" s="513" t="n">
        <x:v>1</x:v>
      </x:c>
      <x:c r="M7" s="513" t="n">
        <x:v>0</x:v>
      </x:c>
      <x:c r="N7" s="513" t="str">
        <x:v>UNDP HDR 2025</x:v>
      </x:c>
      <x:c r="O7" s="513" t="str">
        <x:v>UNDP HDR 2025</x:v>
      </x:c>
      <x:c r="P7" s="513" t="str">
        <x:v>WDI — later retained snapshot</x:v>
      </x:c>
    </x:row>
    <x:row r="8" ht="22" customHeight="1">
      <x:c r="A8" s="513" t="str">
        <x:v>IDN</x:v>
      </x:c>
      <x:c r="B8" s="513" t="str">
        <x:v>Indonesia</x:v>
      </x:c>
      <x:c r="C8" s="513" t="n">
        <x:v>3390</x:v>
      </x:c>
      <x:c r="D8" s="513" t="n">
        <x:v>4810</x:v>
      </x:c>
      <x:c r="E8" s="513" t="n">
        <x:v>5120</x:v>
      </x:c>
      <x:c r="F8" s="513" t="n">
        <x:v>10651</x:v>
      </x:c>
      <x:c r="G8" s="513" t="n">
        <x:v>13700</x:v>
      </x:c>
      <x:c r="H8" s="513" t="n">
        <x:v>14430</x:v>
      </x:c>
      <x:c r="I8" s="513" t="n">
        <x:v>261799000</x:v>
      </x:c>
      <x:c r="J8" s="513" t="n">
        <x:v>281190000</x:v>
      </x:c>
      <x:c r="K8" s="513" t="n">
        <x:v>1</x:v>
      </x:c>
      <x:c r="L8" s="513" t="n">
        <x:v>1</x:v>
      </x:c>
      <x:c r="M8" s="513" t="n">
        <x:v>1</x:v>
      </x:c>
      <x:c r="N8" s="513" t="str">
        <x:v>UNDP HDR 2025</x:v>
      </x:c>
      <x:c r="O8" s="513" t="str">
        <x:v>UNDP HDR 2025</x:v>
      </x:c>
      <x:c r="P8" s="513" t="str">
        <x:v>WDI — later retained snapshot</x:v>
      </x:c>
    </x:row>
    <x:row r="9" ht="22" customHeight="1">
      <x:c r="A9" s="513" t="str">
        <x:v>SAU</x:v>
      </x:c>
      <x:c r="B9" s="513" t="str">
        <x:v>Saudi Arabia</x:v>
      </x:c>
      <x:c r="C9" s="513" t="n">
        <x:v>26580</x:v>
      </x:c>
      <x:c r="D9" s="513" t="n">
        <x:v>36330</x:v>
      </x:c>
      <x:c r="E9" s="513" t="n">
        <x:v>36070</x:v>
      </x:c>
      <x:c r="F9" s="513" t="n">
        <x:v>48949</x:v>
      </x:c>
      <x:c r="G9" s="513" t="n">
        <x:v>50299</x:v>
      </x:c>
      <x:c r="H9" s="513" t="n">
        <x:v>61810</x:v>
      </x:c>
      <x:c r="I9" s="513" t="n">
        <x:v>29816400</x:v>
      </x:c>
      <x:c r="J9" s="513" t="n">
        <x:v>33702700</x:v>
      </x:c>
      <x:c r="K9" s="513" t="n">
        <x:v>1</x:v>
      </x:c>
      <x:c r="L9" s="513" t="n">
        <x:v>1</x:v>
      </x:c>
      <x:c r="M9" s="513" t="n">
        <x:v>1</x:v>
      </x:c>
      <x:c r="N9" s="513" t="str">
        <x:v>UNDP HDR 2025</x:v>
      </x:c>
      <x:c r="O9" s="513" t="str">
        <x:v>UNDP HDR 2025</x:v>
      </x:c>
      <x:c r="P9" s="513" t="str">
        <x:v>WDI — later retained snapshot</x:v>
      </x:c>
    </x:row>
    <x:row r="10" ht="22" customHeight="1">
      <x:c r="A10" s="513" t="str">
        <x:v>RUS</x:v>
      </x:c>
      <x:c r="B10" s="513" t="str">
        <x:v>Russia</x:v>
      </x:c>
      <x:c r="C10" s="513" t="n">
        <x:v>11740</x:v>
      </x:c>
      <x:c r="D10" s="513" t="n">
        <x:v>14400</x:v>
      </x:c>
      <x:c r="E10" s="513" t="n">
        <x:v>15960</x:v>
      </x:c>
      <x:c r="F10" s="513" t="n">
        <x:v>35396</x:v>
      </x:c>
      <x:c r="G10" s="513" t="n">
        <x:v>39222</x:v>
      </x:c>
      <x:c r="H10" s="513"/>
      <x:c r="I10" s="513" t="n">
        <x:v>144641000</x:v>
      </x:c>
      <x:c r="J10" s="513" t="n">
        <x:v>143826000</x:v>
      </x:c>
      <x:c r="K10" s="513" t="n">
        <x:v>1</x:v>
      </x:c>
      <x:c r="L10" s="513" t="n">
        <x:v>1</x:v>
      </x:c>
      <x:c r="M10" s="513" t="n">
        <x:v>1</x:v>
      </x:c>
      <x:c r="N10" s="513" t="str">
        <x:v>UNDP HDR 2025</x:v>
      </x:c>
      <x:c r="O10" s="513" t="str">
        <x:v>UNDP HDR 2025</x:v>
      </x:c>
      <x:c r="P10" s="513" t="str">
        <x:v>WDI — later retained snapshot</x:v>
      </x:c>
    </x:row>
    <x:row r="11" ht="22" customHeight="1">
      <x:c r="A11" s="513" t="str">
        <x:v>EGY</x:v>
      </x:c>
      <x:c r="B11" s="513" t="str">
        <x:v>Egypt</x:v>
      </x:c>
      <x:c r="C11" s="513" t="n">
        <x:v>3100</x:v>
      </x:c>
      <x:c r="D11" s="513" t="n">
        <x:v>3840</x:v>
      </x:c>
      <x:c r="E11" s="513" t="n">
        <x:v>3260</x:v>
      </x:c>
      <x:c r="F11" s="513" t="n">
        <x:v>13440</x:v>
      </x:c>
      <x:c r="G11" s="513" t="n">
        <x:v>16218</x:v>
      </x:c>
      <x:c r="H11" s="513" t="n">
        <x:v>15880</x:v>
      </x:c>
      <x:c r="I11" s="513" t="n">
        <x:v>99597300</x:v>
      </x:c>
      <x:c r="J11" s="513" t="n">
        <x:v>114536000</x:v>
      </x:c>
      <x:c r="K11" s="513" t="n">
        <x:v>1</x:v>
      </x:c>
      <x:c r="L11" s="513" t="n">
        <x:v>1</x:v>
      </x:c>
      <x:c r="M11" s="513" t="n">
        <x:v>1</x:v>
      </x:c>
      <x:c r="N11" s="513" t="str">
        <x:v>UNDP HDR 2025</x:v>
      </x:c>
      <x:c r="O11" s="513" t="str">
        <x:v>UNDP HDR 2025</x:v>
      </x:c>
      <x:c r="P11" s="513" t="str">
        <x:v>WDI — later retained snapshot</x:v>
      </x:c>
    </x:row>
    <x:row r="12" ht="22" customHeight="1">
      <x:c r="A12" s="513" t="str">
        <x:v>ARE</x:v>
      </x:c>
      <x:c r="B12" s="513" t="str">
        <x:v>United Arab Emirates</x:v>
      </x:c>
      <x:c r="C12" s="513" t="n">
        <x:v>49990</x:v>
      </x:c>
      <x:c r="D12" s="513" t="n">
        <x:v>51100</x:v>
      </x:c>
      <x:c r="E12" s="513"/>
      <x:c r="F12" s="513" t="n">
        <x:v>72319</x:v>
      </x:c>
      <x:c r="G12" s="513" t="n">
        <x:v>71142</x:v>
      </x:c>
      <x:c r="H12" s="513"/>
      <x:c r="I12" s="513" t="n">
        <x:v>8505240</x:v>
      </x:c>
      <x:c r="J12" s="513" t="n">
        <x:v>10483800</x:v>
      </x:c>
      <x:c r="K12" s="513" t="n">
        <x:v>1</x:v>
      </x:c>
      <x:c r="L12" s="513" t="n">
        <x:v>1</x:v>
      </x:c>
      <x:c r="M12" s="513" t="n">
        <x:v>1</x:v>
      </x:c>
      <x:c r="N12" s="513" t="str">
        <x:v>UNDP HDR 2025</x:v>
      </x:c>
      <x:c r="O12" s="513" t="str">
        <x:v>UNDP HDR 2025</x:v>
      </x:c>
      <x:c r="P12" s="513" t="str">
        <x:v>WDI — later retained snapshot</x:v>
      </x:c>
    </x:row>
    <x:row r="13" ht="22" customHeight="1">
      <x:c r="A13" s="513" t="str">
        <x:v>BRA</x:v>
      </x:c>
      <x:c r="B13" s="513" t="str">
        <x:v>Brazil</x:v>
      </x:c>
      <x:c r="C13" s="513" t="n">
        <x:v>10330</x:v>
      </x:c>
      <x:c r="D13" s="513" t="n">
        <x:v>9310</x:v>
      </x:c>
      <x:c r="E13" s="513" t="n">
        <x:v>10550</x:v>
      </x:c>
      <x:c r="F13" s="513" t="n">
        <x:v>17708</x:v>
      </x:c>
      <x:c r="G13" s="513" t="n">
        <x:v>18011</x:v>
      </x:c>
      <x:c r="H13" s="513" t="n">
        <x:v>19210</x:v>
      </x:c>
      <x:c r="I13" s="513" t="n">
        <x:v>201676000</x:v>
      </x:c>
      <x:c r="J13" s="513" t="n">
        <x:v>211141000</x:v>
      </x:c>
      <x:c r="K13" s="513" t="n">
        <x:v>1</x:v>
      </x:c>
      <x:c r="L13" s="513" t="n">
        <x:v>1</x:v>
      </x:c>
      <x:c r="M13" s="513" t="n">
        <x:v>1</x:v>
      </x:c>
      <x:c r="N13" s="513" t="str">
        <x:v>UNDP HDR 2025</x:v>
      </x:c>
      <x:c r="O13" s="513" t="str">
        <x:v>UNDP HDR 2025</x:v>
      </x:c>
      <x:c r="P13" s="513" t="str">
        <x:v>WDI — later retained snapshot</x:v>
      </x:c>
    </x:row>
    <x:row r="14" ht="22" customHeight="1">
      <x:c r="A14" s="513" t="str">
        <x:v>ZAF</x:v>
      </x:c>
      <x:c r="B14" s="513" t="str">
        <x:v>South Africa</x:v>
      </x:c>
      <x:c r="C14" s="513" t="n">
        <x:v>6450</x:v>
      </x:c>
      <x:c r="D14" s="513" t="n">
        <x:v>6490</x:v>
      </x:c>
      <x:c r="E14" s="513" t="n">
        <x:v>6270</x:v>
      </x:c>
      <x:c r="F14" s="513" t="n">
        <x:v>13654</x:v>
      </x:c>
      <x:c r="G14" s="513" t="n">
        <x:v>13694</x:v>
      </x:c>
      <x:c r="H14" s="513" t="n">
        <x:v>13040</x:v>
      </x:c>
      <x:c r="I14" s="513" t="n">
        <x:v>56723500</x:v>
      </x:c>
      <x:c r="J14" s="513" t="n">
        <x:v>63212400</x:v>
      </x:c>
      <x:c r="K14" s="513" t="n">
        <x:v>1</x:v>
      </x:c>
      <x:c r="L14" s="513" t="n">
        <x:v>1</x:v>
      </x:c>
      <x:c r="M14" s="513" t="n">
        <x:v>1</x:v>
      </x:c>
      <x:c r="N14" s="513" t="str">
        <x:v>UNDP HDR 2025</x:v>
      </x:c>
      <x:c r="O14" s="513" t="str">
        <x:v>UNDP HDR 2025</x:v>
      </x:c>
      <x:c r="P14" s="513" t="str">
        <x:v>WDI — later retained snapshot</x:v>
      </x:c>
    </x:row>
    <x:row r="15" ht="22" customHeight="1">
      <x:c r="A15" s="513" t="str">
        <x:v>IRN</x:v>
      </x:c>
      <x:c r="B15" s="513" t="str">
        <x:v>Iran</x:v>
      </x:c>
      <x:c r="C15" s="513" t="n">
        <x:v>5460</x:v>
      </x:c>
      <x:c r="D15" s="513" t="n">
        <x:v>5070</x:v>
      </x:c>
      <x:c r="E15" s="513" t="n">
        <x:v>4650</x:v>
      </x:c>
      <x:c r="F15" s="513" t="n">
        <x:v>14835</x:v>
      </x:c>
      <x:c r="G15" s="513" t="n">
        <x:v>16096</x:v>
      </x:c>
      <x:c r="H15" s="513"/>
      <x:c r="I15" s="513" t="n">
        <x:v>82619400</x:v>
      </x:c>
      <x:c r="J15" s="513" t="n">
        <x:v>90608700</x:v>
      </x:c>
      <x:c r="K15" s="513" t="n">
        <x:v>1</x:v>
      </x:c>
      <x:c r="L15" s="513" t="n">
        <x:v>1</x:v>
      </x:c>
      <x:c r="M15" s="513" t="n">
        <x:v>1</x:v>
      </x:c>
      <x:c r="N15" s="513" t="str">
        <x:v>UNDP HDR 2025</x:v>
      </x:c>
      <x:c r="O15" s="513" t="str">
        <x:v>UNDP HDR 2025</x:v>
      </x:c>
      <x:c r="P15" s="513" t="str">
        <x:v>WDI — later retained snapshot</x:v>
      </x:c>
    </x:row>
    <x:row r="16" ht="22" customHeight="1">
      <x:c r="A16" s="513" t="str">
        <x:v>WLD</x:v>
      </x:c>
      <x:c r="B16" s="513" t="str">
        <x:v>World</x:v>
      </x:c>
      <x:c r="C16" s="513" t="n">
        <x:v>10605.4</x:v>
      </x:c>
      <x:c r="D16" s="513" t="n">
        <x:v>13335.8</x:v>
      </x:c>
      <x:c r="E16" s="513"/>
      <x:c r="F16" s="513" t="n">
        <x:v>16828.9</x:v>
      </x:c>
      <x:c r="G16" s="513" t="n">
        <x:v>19007</x:v>
      </x:c>
      <x:c r="H16" s="513"/>
      <x:c r="I16" s="513"/>
      <x:c r="J16" s="513"/>
      <x:c r="K16" s="513" t="n">
        <x:v>0</x:v>
      </x:c>
      <x:c r="L16" s="513" t="n">
        <x:v>0</x:v>
      </x:c>
      <x:c r="M16" s="513" t="n">
        <x:v>0</x:v>
      </x:c>
      <x:c r="N16" s="513" t="str">
        <x:v>WDI — retained benchmark</x:v>
      </x:c>
      <x:c r="O16" s="513" t="str">
        <x:v>WDI — retained benchmark</x:v>
      </x:c>
      <x:c r="P16" s="513" t="str">
        <x:v>WDI — later retained snapshot</x:v>
      </x:c>
    </x:row>
    <x:row r="17" ht="22" customHeight="1">
      <x:c r="A17" s="513" t="str">
        <x:v>USA</x:v>
      </x:c>
      <x:c r="B17" s="513" t="str">
        <x:v>United States</x:v>
      </x:c>
      <x:c r="C17" s="513" t="n">
        <x:v>56320</x:v>
      </x:c>
      <x:c r="D17" s="513" t="n">
        <x:v>79950</x:v>
      </x:c>
      <x:c r="E17" s="513"/>
      <x:c r="F17" s="513" t="n">
        <x:v>64828.1</x:v>
      </x:c>
      <x:c r="G17" s="513" t="n">
        <x:v>74073</x:v>
      </x:c>
      <x:c r="H17" s="513"/>
      <x:c r="I17" s="513"/>
      <x:c r="J17" s="513"/>
      <x:c r="K17" s="513" t="n">
        <x:v>0</x:v>
      </x:c>
      <x:c r="L17" s="513" t="n">
        <x:v>0</x:v>
      </x:c>
      <x:c r="M17" s="513" t="n">
        <x:v>0</x:v>
      </x:c>
      <x:c r="N17" s="513" t="str">
        <x:v>WDI — retained benchmark</x:v>
      </x:c>
      <x:c r="O17" s="513" t="str">
        <x:v>WDI — retained benchmark</x:v>
      </x:c>
      <x:c r="P17" s="513" t="str">
        <x:v>WDI — later retained snapshot</x:v>
      </x:c>
    </x:row>
    <x:row r="18" ht="22" customHeight="1">
      <x:c r="A18" s="513" t="str">
        <x:v>EUU</x:v>
      </x:c>
      <x:c r="B18" s="513" t="str">
        <x:v>European Union</x:v>
      </x:c>
      <x:c r="C18" s="513" t="n">
        <x:v>33662</x:v>
      </x:c>
      <x:c r="D18" s="513" t="n">
        <x:v>40919</x:v>
      </x:c>
      <x:c r="E18" s="513"/>
      <x:c r="F18" s="513" t="n">
        <x:v>47224.3</x:v>
      </x:c>
      <x:c r="G18" s="513" t="n">
        <x:v>53430.4</x:v>
      </x:c>
      <x:c r="H18" s="513"/>
      <x:c r="I18" s="513"/>
      <x:c r="J18" s="513"/>
      <x:c r="K18" s="513" t="n">
        <x:v>0</x:v>
      </x:c>
      <x:c r="L18" s="513" t="n">
        <x:v>0</x:v>
      </x:c>
      <x:c r="M18" s="513" t="n">
        <x:v>0</x:v>
      </x:c>
      <x:c r="N18" s="513" t="str">
        <x:v>WDI — retained benchmark</x:v>
      </x:c>
      <x:c r="O18" s="513" t="str">
        <x:v>WDI — retained benchmark</x:v>
      </x:c>
      <x:c r="P18" s="513" t="str">
        <x:v>WDI — later retained snapshot</x:v>
      </x:c>
    </x:row>
    <x:row r="19" ht="22" customHeight="1">
      <x:c r="A19" s="513"/>
      <x:c r="B19" s="513"/>
      <x:c r="C19" s="513"/>
      <x:c r="D19" s="513"/>
      <x:c r="E19" s="513"/>
      <x:c r="F19" s="513"/>
      <x:c r="G19" s="513"/>
      <x:c r="H19" s="513"/>
      <x:c r="I19" s="513"/>
      <x:c r="J19" s="513"/>
      <x:c r="K19" s="513"/>
      <x:c r="L19" s="513"/>
      <x:c r="M19" s="513"/>
      <x:c r="N19" s="513"/>
      <x:c r="O19" s="513"/>
      <x:c r="P19" s="513"/>
    </x:row>
    <x:row r="20" ht="22" customHeight="1">
      <x:c r="A20" s="513"/>
      <x:c r="B20" s="513"/>
      <x:c r="C20" s="513"/>
      <x:c r="D20" s="513"/>
      <x:c r="E20" s="513"/>
      <x:c r="F20" s="513"/>
      <x:c r="G20" s="513"/>
      <x:c r="H20" s="513"/>
      <x:c r="I20" s="513"/>
      <x:c r="J20" s="513"/>
      <x:c r="K20" s="513"/>
      <x:c r="L20" s="513"/>
      <x:c r="M20" s="513"/>
      <x:c r="N20" s="513"/>
      <x:c r="O20" s="513"/>
      <x:c r="P20" s="513"/>
    </x:row>
    <x:row r="21" ht="22" customHeight="1">
      <x:c r="A21" s="513" t="str">
        <x:v>Growth calculation parameters</x:v>
      </x:c>
      <x:c r="B21" s="513"/>
      <x:c r="C21" s="513"/>
      <x:c r="D21" s="513"/>
      <x:c r="E21" s="513"/>
      <x:c r="F21" s="513"/>
      <x:c r="G21" s="513"/>
      <x:c r="H21" s="513"/>
      <x:c r="I21" s="513"/>
      <x:c r="J21" s="513"/>
      <x:c r="K21" s="513"/>
      <x:c r="L21" s="513"/>
      <x:c r="M21" s="513"/>
      <x:c r="N21" s="513"/>
      <x:c r="O21" s="513"/>
      <x:c r="P21" s="513"/>
    </x:row>
    <x:row r="22" ht="22" customHeight="1">
      <x:c r="A22" s="513" t="str">
        <x:v>Start year</x:v>
      </x:c>
      <x:c r="B22" s="513" t="n">
        <x:v>2015</x:v>
      </x:c>
      <x:c r="C22" s="513"/>
      <x:c r="D22" s="513"/>
      <x:c r="E22" s="513"/>
      <x:c r="F22" s="513"/>
      <x:c r="G22" s="513"/>
      <x:c r="H22" s="513"/>
      <x:c r="I22" s="513"/>
      <x:c r="J22" s="513"/>
      <x:c r="K22" s="513"/>
      <x:c r="L22" s="513"/>
      <x:c r="M22" s="513"/>
      <x:c r="N22" s="513"/>
      <x:c r="O22" s="513"/>
      <x:c r="P22" s="513"/>
    </x:row>
    <x:row r="23" ht="22" customHeight="1">
      <x:c r="A23" s="513" t="str">
        <x:v>Common endpoint</x:v>
      </x:c>
      <x:c r="B23" s="513" t="n">
        <x:v>2023</x:v>
      </x:c>
      <x:c r="C23" s="513"/>
      <x:c r="D23" s="513"/>
      <x:c r="E23" s="513"/>
      <x:c r="F23" s="513"/>
      <x:c r="G23" s="513"/>
      <x:c r="H23" s="513"/>
      <x:c r="I23" s="513"/>
      <x:c r="J23" s="513"/>
      <x:c r="K23" s="513"/>
      <x:c r="L23" s="513"/>
      <x:c r="M23" s="513"/>
      <x:c r="N23" s="513"/>
      <x:c r="O23" s="513"/>
      <x:c r="P23" s="513"/>
    </x:row>
    <x:row r="24" ht="22" customHeight="1">
      <x:c r="A24" s="513" t="str">
        <x:v>Additional endpoint</x:v>
      </x:c>
      <x:c r="B24" s="513" t="n">
        <x:v>2025</x:v>
      </x:c>
      <x:c r="C24" s="513"/>
      <x:c r="D24" s="513"/>
      <x:c r="E24" s="513"/>
      <x:c r="F24" s="513"/>
      <x:c r="G24" s="513"/>
      <x:c r="H24" s="513"/>
      <x:c r="I24" s="513"/>
      <x:c r="J24" s="513"/>
      <x:c r="K24" s="513"/>
      <x:c r="L24" s="513"/>
      <x:c r="M24" s="513"/>
      <x:c r="N24" s="513"/>
      <x:c r="O24" s="513"/>
      <x:c r="P24" s="513"/>
    </x:row>
    <x:row r="25" ht="22" customHeight="1">
      <x:c r="A25" s="513" t="str">
        <x:v>Years: 2015–2023</x:v>
      </x:c>
      <x:c r="B25" s="513" t="n">
        <x:v>8</x:v>
      </x:c>
      <x:c r="C25" s="513"/>
      <x:c r="D25" s="513"/>
      <x:c r="E25" s="513"/>
      <x:c r="F25" s="513"/>
      <x:c r="G25" s="513"/>
      <x:c r="H25" s="513"/>
      <x:c r="I25" s="513"/>
      <x:c r="J25" s="513"/>
      <x:c r="K25" s="513"/>
      <x:c r="L25" s="513"/>
      <x:c r="M25" s="513"/>
      <x:c r="N25" s="513"/>
      <x:c r="O25" s="513"/>
      <x:c r="P25" s="513"/>
    </x:row>
    <x:row r="26" ht="22" customHeight="1">
      <x:c r="A26" s="513" t="str">
        <x:v>Years: 2015–2025</x:v>
      </x:c>
      <x:c r="B26" s="513" t="n">
        <x:v>10</x:v>
      </x:c>
      <x:c r="C26" s="513"/>
      <x:c r="D26" s="513"/>
      <x:c r="E26" s="513"/>
      <x:c r="F26" s="513"/>
      <x:c r="G26" s="513"/>
      <x:c r="H26" s="513"/>
      <x:c r="I26" s="513"/>
      <x:c r="J26" s="513"/>
      <x:c r="K26" s="513"/>
      <x:c r="L26" s="513"/>
      <x:c r="M26" s="513"/>
      <x:c r="N26" s="513"/>
      <x:c r="O26" s="513"/>
      <x:c r="P26" s="513"/>
    </x:row>
    <x:row r="28">
      <x:c r="A28" s="561" t="str">
        <x:v>Archived numeric inputs from the prior workbook. Not used in the revised calculations. The source choice and the China population weights have changed; see Read me.</x:v>
      </x:c>
      <x:c r="B28" s="561"/>
      <x:c r="C28" s="561"/>
      <x:c r="D28" s="561"/>
      <x:c r="E28" s="561"/>
      <x:c r="F28" s="561"/>
      <x:c r="G28" s="561"/>
      <x:c r="H28" s="561"/>
      <x:c r="I28" s="561"/>
      <x:c r="J28" s="561"/>
      <x:c r="K28" s="561"/>
      <x:c r="L28" s="561"/>
      <x:c r="M28" s="561"/>
      <x:c r="N28" s="561"/>
      <x:c r="O28" s="561"/>
      <x:c r="P28" s="561"/>
    </x:row>
    <x:row r="29">
      <x:c r="A29" s="561"/>
      <x:c r="B29" s="561"/>
      <x:c r="C29" s="561"/>
      <x:c r="D29" s="561"/>
      <x:c r="E29" s="561"/>
      <x:c r="F29" s="561"/>
      <x:c r="G29" s="561"/>
      <x:c r="H29" s="561"/>
      <x:c r="I29" s="561"/>
      <x:c r="J29" s="561"/>
      <x:c r="K29" s="561"/>
      <x:c r="L29" s="561"/>
      <x:c r="M29" s="561"/>
      <x:c r="N29" s="561"/>
      <x:c r="O29" s="561"/>
      <x:c r="P29" s="561"/>
    </x:row>
  </x:sheetData>
  <x:mergeCells>
    <x:mergeCell ref="A28:P29"/>
  </x:mergeCells>
  <x:pageMargins left="0.7" right="0.7" top="0.75" bottom="0.75" header="0.3" footer="0.3"/>
</x:worksheet>
</file>